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1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4" l="1"/>
  <c r="O20" i="4"/>
  <c r="C6" i="2" s="1"/>
  <c r="O19" i="4"/>
  <c r="P19" i="4" s="1"/>
  <c r="O18" i="4"/>
  <c r="P18" i="4" s="1"/>
  <c r="O17" i="4"/>
  <c r="P17" i="4" s="1"/>
  <c r="O16" i="4"/>
  <c r="C5" i="2" s="1"/>
  <c r="O14" i="4"/>
  <c r="P14" i="4" s="1"/>
  <c r="O13" i="4"/>
  <c r="P13" i="4" s="1"/>
  <c r="O12" i="4"/>
  <c r="C8" i="2" s="1"/>
  <c r="O11" i="4"/>
  <c r="O10" i="4"/>
  <c r="P10" i="4" s="1"/>
  <c r="O9" i="4"/>
  <c r="P9" i="4" s="1"/>
  <c r="O8" i="4"/>
  <c r="P8" i="4" s="1"/>
  <c r="O7" i="4"/>
  <c r="P7" i="4" s="1"/>
  <c r="O6" i="4"/>
  <c r="P6" i="4" s="1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H4" i="2" s="1"/>
  <c r="Q12" i="4"/>
  <c r="R12" i="4" s="1"/>
  <c r="H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O5" i="4"/>
  <c r="P5" i="4" s="1"/>
  <c r="Q4" i="4"/>
  <c r="R4" i="4" s="1"/>
  <c r="H3" i="2" s="1"/>
  <c r="O4" i="4"/>
  <c r="P4" i="4" s="1"/>
  <c r="Q20" i="3"/>
  <c r="D6" i="2" s="1"/>
  <c r="Q19" i="3"/>
  <c r="R19" i="3" s="1"/>
  <c r="Q18" i="3"/>
  <c r="R18" i="3" s="1"/>
  <c r="Q17" i="3"/>
  <c r="R17" i="3" s="1"/>
  <c r="Q16" i="3"/>
  <c r="D5" i="2" s="1"/>
  <c r="Q14" i="3"/>
  <c r="R14" i="3" s="1"/>
  <c r="Q13" i="3"/>
  <c r="R13" i="3" s="1"/>
  <c r="G4" i="2" s="1"/>
  <c r="Q12" i="3"/>
  <c r="D8" i="2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R4" i="3" s="1"/>
  <c r="G3" i="2" s="1"/>
  <c r="P14" i="3"/>
  <c r="P9" i="3"/>
  <c r="O20" i="3"/>
  <c r="B6" i="2" s="1"/>
  <c r="O19" i="3"/>
  <c r="P19" i="3" s="1"/>
  <c r="O18" i="3"/>
  <c r="P18" i="3" s="1"/>
  <c r="O17" i="3"/>
  <c r="P17" i="3" s="1"/>
  <c r="O16" i="3"/>
  <c r="B5" i="2" s="1"/>
  <c r="O14" i="3"/>
  <c r="O13" i="3"/>
  <c r="B4" i="2" s="1"/>
  <c r="O12" i="3"/>
  <c r="P12" i="3" s="1"/>
  <c r="O11" i="3"/>
  <c r="P11" i="3" s="1"/>
  <c r="O10" i="3"/>
  <c r="P10" i="3" s="1"/>
  <c r="O9" i="3"/>
  <c r="O8" i="3"/>
  <c r="P8" i="3" s="1"/>
  <c r="O7" i="3"/>
  <c r="P7" i="3" s="1"/>
  <c r="O6" i="3"/>
  <c r="P6" i="3" s="1"/>
  <c r="O5" i="3"/>
  <c r="P5" i="3" s="1"/>
  <c r="O4" i="3"/>
  <c r="B3" i="2" s="1"/>
  <c r="B8" i="2" l="1"/>
  <c r="R12" i="3"/>
  <c r="G8" i="2" s="1"/>
  <c r="B7" i="2"/>
  <c r="P16" i="3"/>
  <c r="P20" i="3"/>
  <c r="P4" i="3"/>
  <c r="R16" i="3"/>
  <c r="G5" i="2" s="1"/>
  <c r="D3" i="2"/>
  <c r="P13" i="3"/>
  <c r="D4" i="2"/>
  <c r="R20" i="3"/>
  <c r="G6" i="2" s="1"/>
  <c r="C3" i="2"/>
  <c r="H7" i="2"/>
  <c r="E3" i="2"/>
  <c r="P16" i="4"/>
  <c r="P20" i="4"/>
  <c r="C4" i="2"/>
  <c r="E4" i="2"/>
  <c r="F4" i="2" s="1"/>
  <c r="P12" i="4"/>
  <c r="E8" i="2"/>
  <c r="F8" i="2" s="1"/>
  <c r="E5" i="2"/>
  <c r="F5" i="2" s="1"/>
  <c r="E6" i="2"/>
  <c r="F6" i="2" s="1"/>
  <c r="G7" i="2"/>
  <c r="D7" i="2"/>
  <c r="I5" i="2" s="1"/>
  <c r="I3" i="2" l="1"/>
  <c r="F3" i="2"/>
  <c r="I4" i="2"/>
  <c r="I6" i="2"/>
  <c r="C7" i="2"/>
  <c r="E7" i="2"/>
  <c r="F7" i="2"/>
  <c r="J5" i="2" l="1"/>
  <c r="J4" i="2"/>
  <c r="J3" i="2"/>
  <c r="J6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<sst xmlns="http://schemas.openxmlformats.org/spreadsheetml/2006/main" count="63" uniqueCount="37">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</sst>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1973</c:v>
                </c:pt>
                <c:pt idx="1">
                  <c:v>15</c:v>
                </c:pt>
                <c:pt idx="2">
                  <c:v>58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3370</c:v>
                </c:pt>
                <c:pt idx="1">
                  <c:v>133</c:v>
                </c:pt>
                <c:pt idx="2">
                  <c:v>142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1973</c:v>
                </c:pt>
                <c:pt idx="1">
                  <c:v>15</c:v>
                </c:pt>
                <c:pt idx="2">
                  <c:v>58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3239</c:v>
                </c:pt>
                <c:pt idx="1">
                  <c:v>24</c:v>
                </c:pt>
                <c:pt idx="2">
                  <c:v>107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1973</c:v>
                </c:pt>
                <c:pt idx="1">
                  <c:v>15</c:v>
                </c:pt>
                <c:pt idx="2">
                  <c:v>58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3370</c:v>
                </c:pt>
                <c:pt idx="1">
                  <c:v>133</c:v>
                </c:pt>
                <c:pt idx="2">
                  <c:v>142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1973</c:v>
                </c:pt>
                <c:pt idx="1">
                  <c:v>15</c:v>
                </c:pt>
                <c:pt idx="2">
                  <c:v>58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1973</v>
      </c>
      <c r="C3" s="9">
        <f>'Tickets Closed'!O4</f>
        <v>3370</v>
      </c>
      <c r="D3" s="9">
        <f>'Tickets Opened'!Q4</f>
        <v>3239</v>
      </c>
      <c r="E3" s="9">
        <f>'Tickets Closed'!Q4</f>
        <v>3370</v>
      </c>
      <c r="F3" s="9">
        <f>D3-E3</f>
        <v>-131</v>
      </c>
      <c r="G3" s="9">
        <f>'Tickets Opened'!R4</f>
        <v>269.91666666666669</v>
      </c>
      <c r="H3" s="9">
        <f>'Tickets Closed'!R4</f>
        <v>280.83333333333331</v>
      </c>
      <c r="I3" s="11">
        <f>D3/D7</f>
        <v>0.9602727542247258</v>
      </c>
      <c r="J3" s="11">
        <f>E3/E7</f>
        <v>0.92328767123287669</v>
      </c>
    </row>
    <row r="4" spans="1:20" x14ac:dyDescent="0.25">
      <c r="A4" s="5" t="s">
        <v>11</v>
      </c>
      <c r="B4" s="10">
        <f>'Tickets Opened'!O13</f>
        <v>15</v>
      </c>
      <c r="C4" s="9">
        <f>'Tickets Closed'!O13</f>
        <v>133</v>
      </c>
      <c r="D4" s="9">
        <f>'Tickets Opened'!Q13</f>
        <v>24</v>
      </c>
      <c r="E4" s="9">
        <f>'Tickets Closed'!Q13</f>
        <v>133</v>
      </c>
      <c r="F4" s="9">
        <f>D4-E4</f>
        <v>-109</v>
      </c>
      <c r="G4" s="9">
        <f>'Tickets Opened'!R13</f>
        <v>2</v>
      </c>
      <c r="H4" s="9">
        <f>'Tickets Closed'!R13</f>
        <v>11.083333333333334</v>
      </c>
      <c r="I4" s="11">
        <f>D4/D7</f>
        <v>7.1153276015416544E-3</v>
      </c>
      <c r="J4" s="11">
        <f>E4/E7</f>
        <v>3.643835616438356E-2</v>
      </c>
    </row>
    <row r="5" spans="1:20" x14ac:dyDescent="0.25">
      <c r="A5" s="5" t="s">
        <v>13</v>
      </c>
      <c r="B5" s="10">
        <f>'Tickets Opened'!O16</f>
        <v>58</v>
      </c>
      <c r="C5" s="9">
        <f>'Tickets Closed'!O16</f>
        <v>142</v>
      </c>
      <c r="D5" s="9">
        <f>'Tickets Opened'!Q16</f>
        <v>107</v>
      </c>
      <c r="E5" s="9">
        <f>'Tickets Closed'!Q16</f>
        <v>142</v>
      </c>
      <c r="F5" s="9">
        <f>D5-E5</f>
        <v>-35</v>
      </c>
      <c r="G5" s="9">
        <f>'Tickets Opened'!R16</f>
        <v>8.9166666666666661</v>
      </c>
      <c r="H5" s="9">
        <f>'Tickets Closed'!R16</f>
        <v>11.833333333333334</v>
      </c>
      <c r="I5" s="11">
        <f>D5/D7</f>
        <v>3.1722502223539874E-2</v>
      </c>
      <c r="J5" s="11">
        <f>E5/E7</f>
        <v>3.8904109589041093E-2</v>
      </c>
    </row>
    <row r="6" spans="1:20" x14ac:dyDescent="0.25">
      <c r="A6" s="5" t="s">
        <v>17</v>
      </c>
      <c r="B6" s="10">
        <f>'Tickets Opened'!O20</f>
        <v>3</v>
      </c>
      <c r="C6" s="9">
        <f>'Tickets Closed'!O20</f>
        <v>5</v>
      </c>
      <c r="D6" s="9">
        <f>'Tickets Opened'!Q20</f>
        <v>3</v>
      </c>
      <c r="E6" s="9">
        <f>'Tickets Closed'!Q20</f>
        <v>5</v>
      </c>
      <c r="F6" s="9">
        <f>D6-E6</f>
        <v>-2</v>
      </c>
      <c r="G6" s="9">
        <f>'Tickets Opened'!R20</f>
        <v>0.25</v>
      </c>
      <c r="H6" s="9">
        <f>'Tickets Closed'!R20</f>
        <v>0.41666666666666669</v>
      </c>
      <c r="I6" s="11">
        <f>D6/D7</f>
        <v>8.8941595019270681E-4</v>
      </c>
      <c r="J6" s="11">
        <f>E6/E7</f>
        <v>1.3698630136986301E-3</v>
      </c>
    </row>
    <row r="7" spans="1:20" x14ac:dyDescent="0.25">
      <c r="A7" s="5" t="s">
        <v>24</v>
      </c>
      <c r="B7" s="10">
        <f t="shared" ref="B7:H7" si="0">SUM(B3:B6)</f>
        <v>2049</v>
      </c>
      <c r="C7" s="9">
        <f t="shared" si="0"/>
        <v>3650</v>
      </c>
      <c r="D7" s="9">
        <f t="shared" si="0"/>
        <v>3373</v>
      </c>
      <c r="E7" s="9">
        <f t="shared" si="0"/>
        <v>3650</v>
      </c>
      <c r="F7" s="9">
        <f t="shared" si="0"/>
        <v>-277</v>
      </c>
      <c r="G7" s="9">
        <f t="shared" si="0"/>
        <v>281.08333333333337</v>
      </c>
      <c r="H7" s="9">
        <f t="shared" si="0"/>
        <v>304.16666666666663</v>
      </c>
      <c r="I7" s="10"/>
      <c r="J7" s="10"/>
    </row>
    <row r="8" spans="1:20" x14ac:dyDescent="0.25">
      <c r="A8" s="5" t="s">
        <v>10</v>
      </c>
      <c r="B8" s="10">
        <f>'Tickets Opened'!O12</f>
        <v>1896</v>
      </c>
      <c r="C8" s="9">
        <f>'Tickets Closed'!O12</f>
        <v>2627</v>
      </c>
      <c r="D8" s="9">
        <f>'Tickets Opened'!Q12</f>
        <v>2688</v>
      </c>
      <c r="E8" s="9">
        <f>'Tickets Closed'!Q12</f>
        <v>2627</v>
      </c>
      <c r="F8" s="9">
        <f>D8-E8</f>
        <v>61</v>
      </c>
      <c r="G8" s="9">
        <f>'Tickets Opened'!R12</f>
        <v>224</v>
      </c>
      <c r="H8" s="9">
        <f>'Tickets Closed'!R12</f>
        <v>218.91666666666666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N23" sqref="N23"/>
    </sheetView>
  </sheetViews>
  <sheetFormatPr defaultRowHeight="15.75" x14ac:dyDescent="0.25"/>
  <cols>
    <col min="1" max="1" width="15.25" bestFit="1" customWidth="1"/>
    <col min="2" max="2" width="6.625" bestFit="1" customWidth="1"/>
    <col min="3" max="3" width="7.5" bestFit="1" customWidth="1"/>
    <col min="4" max="4" width="6.5" bestFit="1" customWidth="1"/>
    <col min="5" max="5" width="6" bestFit="1" customWidth="1"/>
    <col min="6" max="6" width="6.875" bestFit="1" customWidth="1"/>
    <col min="7" max="7" width="6.625" bestFit="1" customWidth="1"/>
    <col min="8" max="8" width="6.5" bestFit="1" customWidth="1"/>
    <col min="9" max="9" width="7" bestFit="1" customWidth="1"/>
    <col min="10" max="10" width="6.875" bestFit="1" customWidth="1"/>
    <col min="11" max="11" width="6.5" bestFit="1" customWidth="1"/>
    <col min="12" max="12" width="6.5" customWidth="1"/>
    <col min="13" max="13" width="7.2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43208</v>
      </c>
      <c r="C2" s="6">
        <v>43238</v>
      </c>
      <c r="D2" s="6">
        <v>43269</v>
      </c>
      <c r="E2" s="6">
        <v>43299</v>
      </c>
      <c r="F2" s="6">
        <v>43330</v>
      </c>
      <c r="G2" s="6">
        <v>43361</v>
      </c>
      <c r="H2" s="6">
        <v>43391</v>
      </c>
      <c r="I2" s="6">
        <v>43422</v>
      </c>
      <c r="J2" s="6">
        <v>43452</v>
      </c>
      <c r="K2" s="6">
        <v>43483</v>
      </c>
      <c r="L2" s="6">
        <v>43515</v>
      </c>
      <c r="M2" s="6">
        <v>43543</v>
      </c>
      <c r="N2" s="6">
        <v>43574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315</v>
      </c>
      <c r="C4" s="8">
        <v>727</v>
      </c>
      <c r="D4" s="8">
        <v>560</v>
      </c>
      <c r="E4" s="8">
        <v>371</v>
      </c>
      <c r="F4" s="8">
        <v>849</v>
      </c>
      <c r="G4" s="8">
        <v>417</v>
      </c>
      <c r="H4" s="8"/>
      <c r="I4" s="8"/>
      <c r="J4" s="8"/>
      <c r="K4" s="8"/>
      <c r="L4" s="8"/>
      <c r="M4" s="8"/>
      <c r="N4" s="8"/>
      <c r="O4" s="10">
        <f>SUM(B4:E4)</f>
        <v>1973</v>
      </c>
      <c r="P4" s="9">
        <f>O4/6</f>
        <v>328.83333333333331</v>
      </c>
      <c r="Q4" s="9">
        <f>SUM(B4:N4)</f>
        <v>3239</v>
      </c>
      <c r="R4" s="9">
        <f t="shared" ref="R4:R14" si="0">Q4/12</f>
        <v>269.91666666666669</v>
      </c>
    </row>
    <row r="5" spans="1:18" x14ac:dyDescent="0.25">
      <c r="A5" s="5" t="s">
        <v>3</v>
      </c>
      <c r="B5" s="8">
        <v>38</v>
      </c>
      <c r="C5" s="8">
        <v>29</v>
      </c>
      <c r="D5" s="8">
        <v>39</v>
      </c>
      <c r="E5" s="8">
        <v>34</v>
      </c>
      <c r="F5" s="8">
        <v>42</v>
      </c>
      <c r="G5" s="8">
        <v>35</v>
      </c>
      <c r="H5" s="8"/>
      <c r="I5" s="8"/>
      <c r="J5" s="8"/>
      <c r="K5" s="8"/>
      <c r="L5" s="8"/>
      <c r="M5" s="8"/>
      <c r="N5" s="8"/>
      <c r="O5" s="10">
        <f>SUM(B5:E5)</f>
        <v>140</v>
      </c>
      <c r="P5" s="9">
        <f>O5/6</f>
        <v>23.333333333333332</v>
      </c>
      <c r="Q5" s="9">
        <f>SUM(B5:N5)</f>
        <v>217</v>
      </c>
      <c r="R5" s="9">
        <f t="shared" si="0"/>
        <v>18.083333333333332</v>
      </c>
    </row>
    <row r="6" spans="1:18" x14ac:dyDescent="0.25">
      <c r="A6" s="5" t="s">
        <v>4</v>
      </c>
      <c r="B6" s="8">
        <v>2</v>
      </c>
      <c r="C6" s="8">
        <v>3</v>
      </c>
      <c r="D6" s="8">
        <v>2</v>
      </c>
      <c r="E6" s="8">
        <v>2</v>
      </c>
      <c r="F6" s="8">
        <v>4</v>
      </c>
      <c r="G6" s="8">
        <v>0</v>
      </c>
      <c r="H6" s="8"/>
      <c r="I6" s="8"/>
      <c r="J6" s="8"/>
      <c r="K6" s="8"/>
      <c r="L6" s="8"/>
      <c r="M6" s="8"/>
      <c r="N6" s="8"/>
      <c r="O6" s="10">
        <f>SUM(B6:E6)</f>
        <v>9</v>
      </c>
      <c r="P6" s="9">
        <f>O6/6</f>
        <v>1.5</v>
      </c>
      <c r="Q6" s="9">
        <f>SUM(B6:N6)</f>
        <v>13</v>
      </c>
      <c r="R6" s="9">
        <f t="shared" si="0"/>
        <v>1.0833333333333333</v>
      </c>
    </row>
    <row r="7" spans="1:18" x14ac:dyDescent="0.25">
      <c r="A7" s="5" t="s">
        <v>5</v>
      </c>
      <c r="B7" s="8">
        <v>14</v>
      </c>
      <c r="C7" s="8">
        <v>18</v>
      </c>
      <c r="D7" s="8">
        <v>19</v>
      </c>
      <c r="E7" s="8">
        <v>23</v>
      </c>
      <c r="F7" s="8">
        <v>31</v>
      </c>
      <c r="G7" s="8">
        <v>22</v>
      </c>
      <c r="H7" s="8"/>
      <c r="I7" s="8"/>
      <c r="J7" s="8"/>
      <c r="K7" s="8"/>
      <c r="L7" s="8"/>
      <c r="M7" s="8"/>
      <c r="N7" s="8"/>
      <c r="O7" s="10">
        <f>SUM(B7:E7)</f>
        <v>74</v>
      </c>
      <c r="P7" s="9">
        <f>O7/6</f>
        <v>12.333333333333334</v>
      </c>
      <c r="Q7" s="9">
        <f>SUM(B7:N7)</f>
        <v>127</v>
      </c>
      <c r="R7" s="9">
        <f t="shared" si="0"/>
        <v>10.583333333333334</v>
      </c>
    </row>
    <row r="8" spans="1:18" x14ac:dyDescent="0.25">
      <c r="A8" s="5" t="s">
        <v>6</v>
      </c>
      <c r="B8" s="8">
        <v>19</v>
      </c>
      <c r="C8" s="8">
        <v>5</v>
      </c>
      <c r="D8" s="8">
        <v>14</v>
      </c>
      <c r="E8" s="8">
        <v>5</v>
      </c>
      <c r="F8" s="8">
        <v>4</v>
      </c>
      <c r="G8" s="8">
        <v>10</v>
      </c>
      <c r="H8" s="8"/>
      <c r="I8" s="8"/>
      <c r="J8" s="8"/>
      <c r="K8" s="8"/>
      <c r="L8" s="8"/>
      <c r="M8" s="8"/>
      <c r="N8" s="8"/>
      <c r="O8" s="10">
        <f>SUM(B8:E8)</f>
        <v>43</v>
      </c>
      <c r="P8" s="9">
        <f>O8/6</f>
        <v>7.166666666666667</v>
      </c>
      <c r="Q8" s="9">
        <f>SUM(B8:N8)</f>
        <v>57</v>
      </c>
      <c r="R8" s="9">
        <f t="shared" si="0"/>
        <v>4.75</v>
      </c>
    </row>
    <row r="9" spans="1:18" x14ac:dyDescent="0.25">
      <c r="A9" s="5" t="s">
        <v>7</v>
      </c>
      <c r="B9" s="8">
        <v>1</v>
      </c>
      <c r="C9" s="8">
        <v>5</v>
      </c>
      <c r="D9" s="8">
        <v>4</v>
      </c>
      <c r="E9" s="8">
        <v>7</v>
      </c>
      <c r="F9" s="8">
        <v>5</v>
      </c>
      <c r="G9" s="8">
        <v>6</v>
      </c>
      <c r="H9" s="8"/>
      <c r="I9" s="8"/>
      <c r="J9" s="8"/>
      <c r="K9" s="8"/>
      <c r="L9" s="8"/>
      <c r="M9" s="8"/>
      <c r="N9" s="8"/>
      <c r="O9" s="10">
        <f>SUM(B9:E9)</f>
        <v>17</v>
      </c>
      <c r="P9" s="9">
        <f>9/6</f>
        <v>1.5</v>
      </c>
      <c r="Q9" s="9">
        <f>SUM(B9:N9)</f>
        <v>28</v>
      </c>
      <c r="R9" s="9">
        <f t="shared" si="0"/>
        <v>2.3333333333333335</v>
      </c>
    </row>
    <row r="10" spans="1:18" x14ac:dyDescent="0.25">
      <c r="A10" s="5" t="s">
        <v>8</v>
      </c>
      <c r="B10" s="8">
        <v>7</v>
      </c>
      <c r="C10" s="8">
        <v>4</v>
      </c>
      <c r="D10" s="8">
        <v>6</v>
      </c>
      <c r="E10" s="8">
        <v>8</v>
      </c>
      <c r="F10" s="8">
        <v>11</v>
      </c>
      <c r="G10" s="8">
        <v>7</v>
      </c>
      <c r="H10" s="8"/>
      <c r="I10" s="8"/>
      <c r="J10" s="8"/>
      <c r="K10" s="8"/>
      <c r="L10" s="8"/>
      <c r="M10" s="8"/>
      <c r="N10" s="8"/>
      <c r="O10" s="10">
        <f>SUM(B10:E10)</f>
        <v>25</v>
      </c>
      <c r="P10" s="9">
        <f>O10/6</f>
        <v>4.166666666666667</v>
      </c>
      <c r="Q10" s="9">
        <f>SUM(B10:N10)</f>
        <v>43</v>
      </c>
      <c r="R10" s="9">
        <f t="shared" si="0"/>
        <v>3.5833333333333335</v>
      </c>
    </row>
    <row r="11" spans="1:18" x14ac:dyDescent="0.25">
      <c r="A11" s="5" t="s">
        <v>9</v>
      </c>
      <c r="B11" s="8">
        <v>9</v>
      </c>
      <c r="C11" s="8">
        <v>0</v>
      </c>
      <c r="D11" s="8">
        <v>0</v>
      </c>
      <c r="E11" s="8">
        <v>0</v>
      </c>
      <c r="F11" s="8">
        <v>4</v>
      </c>
      <c r="G11" s="8">
        <v>3</v>
      </c>
      <c r="H11" s="8"/>
      <c r="I11" s="8"/>
      <c r="J11" s="8"/>
      <c r="K11" s="8"/>
      <c r="L11" s="8"/>
      <c r="M11" s="8"/>
      <c r="N11" s="8"/>
      <c r="O11" s="10">
        <f>SUM(B11:E11)</f>
        <v>9</v>
      </c>
      <c r="P11" s="9">
        <f>O11/6</f>
        <v>1.5</v>
      </c>
      <c r="Q11" s="9">
        <f>SUM(B11:N11)</f>
        <v>16</v>
      </c>
      <c r="R11" s="9">
        <f t="shared" si="0"/>
        <v>1.3333333333333333</v>
      </c>
    </row>
    <row r="12" spans="1:18" x14ac:dyDescent="0.25">
      <c r="A12" s="5" t="s">
        <v>10</v>
      </c>
      <c r="B12" s="8">
        <v>274</v>
      </c>
      <c r="C12" s="8">
        <v>540</v>
      </c>
      <c r="D12" s="8">
        <v>480</v>
      </c>
      <c r="E12" s="8">
        <v>602</v>
      </c>
      <c r="F12" s="8">
        <v>625</v>
      </c>
      <c r="G12" s="8">
        <v>167</v>
      </c>
      <c r="H12" s="8"/>
      <c r="I12" s="8"/>
      <c r="J12" s="8"/>
      <c r="K12" s="8"/>
      <c r="L12" s="8"/>
      <c r="M12" s="8"/>
      <c r="N12" s="8"/>
      <c r="O12" s="10">
        <f>SUM(B12:E12)</f>
        <v>1896</v>
      </c>
      <c r="P12" s="9">
        <f>O12/6</f>
        <v>316</v>
      </c>
      <c r="Q12" s="9">
        <f>SUM(B12:N12)</f>
        <v>2688</v>
      </c>
      <c r="R12" s="9">
        <f t="shared" si="0"/>
        <v>224</v>
      </c>
    </row>
    <row r="13" spans="1:18" x14ac:dyDescent="0.25">
      <c r="A13" s="5" t="s">
        <v>11</v>
      </c>
      <c r="B13" s="8">
        <v>2</v>
      </c>
      <c r="C13" s="8">
        <v>1</v>
      </c>
      <c r="D13" s="8">
        <v>6</v>
      </c>
      <c r="E13" s="8">
        <v>6</v>
      </c>
      <c r="F13" s="8">
        <v>4</v>
      </c>
      <c r="G13" s="8">
        <v>5</v>
      </c>
      <c r="H13" s="8"/>
      <c r="I13" s="8"/>
      <c r="J13" s="8"/>
      <c r="K13" s="8"/>
      <c r="L13" s="8"/>
      <c r="M13" s="8"/>
      <c r="N13" s="8"/>
      <c r="O13" s="10">
        <f>SUM(B13:E13)</f>
        <v>15</v>
      </c>
      <c r="P13" s="9">
        <f>O13/6</f>
        <v>2.5</v>
      </c>
      <c r="Q13" s="9">
        <f>SUM(B13:N13)</f>
        <v>24</v>
      </c>
      <c r="R13" s="9">
        <f t="shared" si="0"/>
        <v>2</v>
      </c>
    </row>
    <row r="14" spans="1:18" x14ac:dyDescent="0.25">
      <c r="A14" s="5" t="s">
        <v>12</v>
      </c>
      <c r="B14" s="8">
        <v>2</v>
      </c>
      <c r="C14" s="8">
        <v>2</v>
      </c>
      <c r="D14" s="8">
        <v>2</v>
      </c>
      <c r="E14" s="8">
        <v>0</v>
      </c>
      <c r="F14" s="8">
        <v>2</v>
      </c>
      <c r="G14" s="8">
        <v>1</v>
      </c>
      <c r="H14" s="8"/>
      <c r="I14" s="8"/>
      <c r="J14" s="8"/>
      <c r="K14" s="8"/>
      <c r="L14" s="8"/>
      <c r="M14" s="8"/>
      <c r="N14" s="8"/>
      <c r="O14" s="10">
        <f>SUM(B14:E14)</f>
        <v>6</v>
      </c>
      <c r="P14" s="9">
        <f>14/6</f>
        <v>2.3333333333333335</v>
      </c>
      <c r="Q14" s="9">
        <f>SUM(B14:N14)</f>
        <v>9</v>
      </c>
      <c r="R14" s="9">
        <f t="shared" si="0"/>
        <v>0.75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22</v>
      </c>
      <c r="C16" s="8">
        <v>13</v>
      </c>
      <c r="D16" s="8">
        <v>16</v>
      </c>
      <c r="E16" s="8">
        <v>7</v>
      </c>
      <c r="F16" s="8">
        <v>29</v>
      </c>
      <c r="G16" s="8">
        <v>20</v>
      </c>
      <c r="H16" s="8"/>
      <c r="I16" s="8"/>
      <c r="J16" s="8"/>
      <c r="K16" s="8"/>
      <c r="L16" s="8"/>
      <c r="M16" s="8"/>
      <c r="N16" s="8"/>
      <c r="O16" s="10">
        <f>SUM(B16:E16)</f>
        <v>58</v>
      </c>
      <c r="P16" s="9">
        <f>O16/6</f>
        <v>9.6666666666666661</v>
      </c>
      <c r="Q16" s="9">
        <f>SUM(B16:N16)</f>
        <v>107</v>
      </c>
      <c r="R16" s="9">
        <f>Q16/12</f>
        <v>8.9166666666666661</v>
      </c>
    </row>
    <row r="17" spans="1:18" x14ac:dyDescent="0.25">
      <c r="A17" s="5" t="s">
        <v>14</v>
      </c>
      <c r="B17" s="8">
        <v>7</v>
      </c>
      <c r="C17" s="8">
        <v>3</v>
      </c>
      <c r="D17" s="8">
        <v>2</v>
      </c>
      <c r="E17" s="8">
        <v>1</v>
      </c>
      <c r="F17" s="8">
        <v>5</v>
      </c>
      <c r="G17" s="8">
        <v>5</v>
      </c>
      <c r="H17" s="8"/>
      <c r="I17" s="8"/>
      <c r="J17" s="8"/>
      <c r="K17" s="8"/>
      <c r="L17" s="8"/>
      <c r="M17" s="8"/>
      <c r="N17" s="8"/>
      <c r="O17" s="10">
        <f>SUM(B17:E17)</f>
        <v>13</v>
      </c>
      <c r="P17" s="9">
        <f>O17/6</f>
        <v>2.1666666666666665</v>
      </c>
      <c r="Q17" s="9">
        <f>SUM(B17:N17)</f>
        <v>23</v>
      </c>
      <c r="R17" s="9">
        <f>Q17/12</f>
        <v>1.9166666666666667</v>
      </c>
    </row>
    <row r="18" spans="1:18" x14ac:dyDescent="0.25">
      <c r="A18" s="5" t="s">
        <v>15</v>
      </c>
      <c r="B18" s="8">
        <v>2</v>
      </c>
      <c r="C18" s="8">
        <v>2</v>
      </c>
      <c r="D18" s="8">
        <v>1</v>
      </c>
      <c r="E18" s="8">
        <v>1</v>
      </c>
      <c r="F18" s="8">
        <v>4</v>
      </c>
      <c r="G18" s="8">
        <v>3</v>
      </c>
      <c r="H18" s="8"/>
      <c r="I18" s="8"/>
      <c r="J18" s="8"/>
      <c r="K18" s="8"/>
      <c r="L18" s="8"/>
      <c r="M18" s="8"/>
      <c r="N18" s="8"/>
      <c r="O18" s="10">
        <f>SUM(B18:E18)</f>
        <v>6</v>
      </c>
      <c r="P18" s="9">
        <f>O18/6</f>
        <v>1</v>
      </c>
      <c r="Q18" s="9">
        <f>SUM(B18:N18)</f>
        <v>13</v>
      </c>
      <c r="R18" s="9">
        <f>Q18/12</f>
        <v>1.0833333333333333</v>
      </c>
    </row>
    <row r="19" spans="1:18" x14ac:dyDescent="0.25">
      <c r="A19" s="5" t="s">
        <v>16</v>
      </c>
      <c r="B19" s="8">
        <v>2</v>
      </c>
      <c r="C19" s="8">
        <v>1</v>
      </c>
      <c r="D19" s="8">
        <v>2</v>
      </c>
      <c r="E19" s="8">
        <v>1</v>
      </c>
      <c r="F19" s="8">
        <v>3</v>
      </c>
      <c r="G19" s="8">
        <v>0</v>
      </c>
      <c r="H19" s="8"/>
      <c r="I19" s="8"/>
      <c r="J19" s="8"/>
      <c r="K19" s="8"/>
      <c r="L19" s="8"/>
      <c r="M19" s="8"/>
      <c r="N19" s="8"/>
      <c r="O19" s="10">
        <f>SUM(B19:E19)</f>
        <v>6</v>
      </c>
      <c r="P19" s="9">
        <f>O19/6</f>
        <v>1</v>
      </c>
      <c r="Q19" s="9">
        <f>SUM(B19:N19)</f>
        <v>9</v>
      </c>
      <c r="R19" s="9">
        <f>Q19/12</f>
        <v>0.75</v>
      </c>
    </row>
    <row r="20" spans="1:18" x14ac:dyDescent="0.25">
      <c r="A20" s="5" t="s">
        <v>17</v>
      </c>
      <c r="B20" s="8">
        <v>2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8"/>
      <c r="O20" s="10">
        <f>SUM(B20:E20)</f>
        <v>3</v>
      </c>
      <c r="P20" s="9">
        <f>O20/6</f>
        <v>0.5</v>
      </c>
      <c r="Q20" s="9">
        <f>SUM(B20:N20)</f>
        <v>3</v>
      </c>
      <c r="R20" s="9">
        <f>Q20/12</f>
        <v>0.25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L23" sqref="L23"/>
    </sheetView>
  </sheetViews>
  <sheetFormatPr defaultRowHeight="15.75" x14ac:dyDescent="0.25"/>
  <cols>
    <col min="1" max="1" width="15.25" bestFit="1" customWidth="1"/>
    <col min="2" max="2" width="6.625" bestFit="1" customWidth="1"/>
    <col min="3" max="3" width="7.5" bestFit="1" customWidth="1"/>
    <col min="4" max="4" width="6.625" bestFit="1" customWidth="1"/>
    <col min="5" max="5" width="6" bestFit="1" customWidth="1"/>
    <col min="6" max="6" width="6.875" bestFit="1" customWidth="1"/>
    <col min="7" max="7" width="6.625" bestFit="1" customWidth="1"/>
    <col min="8" max="8" width="6.875" bestFit="1" customWidth="1"/>
    <col min="9" max="9" width="7" bestFit="1" customWidth="1"/>
    <col min="10" max="10" width="6.875" bestFit="1" customWidth="1"/>
    <col min="11" max="11" width="7" bestFit="1" customWidth="1"/>
    <col min="12" max="12" width="6.875" bestFit="1" customWidth="1"/>
    <col min="13" max="13" width="7.2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43208</v>
      </c>
      <c r="C2" s="6">
        <v>43238</v>
      </c>
      <c r="D2" s="6">
        <v>43269</v>
      </c>
      <c r="E2" s="6">
        <v>43299</v>
      </c>
      <c r="F2" s="6">
        <v>43330</v>
      </c>
      <c r="G2" s="6">
        <v>43361</v>
      </c>
      <c r="H2" s="6">
        <v>43391</v>
      </c>
      <c r="I2" s="6">
        <v>43422</v>
      </c>
      <c r="J2" s="6">
        <v>43452</v>
      </c>
      <c r="K2" s="6">
        <v>43484</v>
      </c>
      <c r="L2" s="6">
        <v>43515</v>
      </c>
      <c r="M2" s="6">
        <v>43543</v>
      </c>
      <c r="N2" s="6">
        <v>43574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343</v>
      </c>
      <c r="C4" s="8">
        <v>743</v>
      </c>
      <c r="D4" s="8">
        <v>575</v>
      </c>
      <c r="E4" s="8">
        <v>415</v>
      </c>
      <c r="F4" s="8">
        <v>863</v>
      </c>
      <c r="G4" s="8">
        <v>431</v>
      </c>
      <c r="H4" s="8"/>
      <c r="I4" s="8"/>
      <c r="J4" s="8"/>
      <c r="K4" s="8"/>
      <c r="L4" s="8"/>
      <c r="M4" s="8"/>
      <c r="N4" s="8"/>
      <c r="O4" s="9">
        <f t="shared" ref="O4:O14" si="0">SUM(B4:G4)</f>
        <v>3370</v>
      </c>
      <c r="P4" s="9">
        <f t="shared" ref="P4:P10" si="1">O4/6</f>
        <v>561.66666666666663</v>
      </c>
      <c r="Q4" s="9">
        <f t="shared" ref="Q4:Q14" si="2">SUM(B4:N4)</f>
        <v>3370</v>
      </c>
      <c r="R4" s="9">
        <f t="shared" ref="R4:R14" si="3">Q4/12</f>
        <v>280.83333333333331</v>
      </c>
    </row>
    <row r="5" spans="1:18" x14ac:dyDescent="0.25">
      <c r="A5" s="5" t="s">
        <v>3</v>
      </c>
      <c r="B5" s="8">
        <v>34</v>
      </c>
      <c r="C5" s="8">
        <v>43</v>
      </c>
      <c r="D5" s="8">
        <v>41</v>
      </c>
      <c r="E5" s="8">
        <v>33</v>
      </c>
      <c r="F5" s="8">
        <v>40</v>
      </c>
      <c r="G5" s="8">
        <v>39</v>
      </c>
      <c r="H5" s="8"/>
      <c r="I5" s="8"/>
      <c r="J5" s="8"/>
      <c r="K5" s="8"/>
      <c r="L5" s="8"/>
      <c r="M5" s="8"/>
      <c r="N5" s="8"/>
      <c r="O5" s="9">
        <f t="shared" si="0"/>
        <v>230</v>
      </c>
      <c r="P5" s="9">
        <f t="shared" si="1"/>
        <v>38.333333333333336</v>
      </c>
      <c r="Q5" s="9">
        <f t="shared" si="2"/>
        <v>230</v>
      </c>
      <c r="R5" s="9">
        <f t="shared" si="3"/>
        <v>19.166666666666668</v>
      </c>
    </row>
    <row r="6" spans="1:18" x14ac:dyDescent="0.25">
      <c r="A6" s="5" t="s">
        <v>4</v>
      </c>
      <c r="B6" s="8">
        <v>1</v>
      </c>
      <c r="C6" s="8">
        <v>4</v>
      </c>
      <c r="D6" s="8">
        <v>2</v>
      </c>
      <c r="E6" s="8">
        <v>2</v>
      </c>
      <c r="F6" s="8">
        <v>3</v>
      </c>
      <c r="G6" s="8">
        <v>0</v>
      </c>
      <c r="H6" s="8"/>
      <c r="I6" s="8"/>
      <c r="J6" s="8"/>
      <c r="K6" s="8"/>
      <c r="L6" s="8"/>
      <c r="M6" s="8"/>
      <c r="N6" s="8"/>
      <c r="O6" s="9">
        <f t="shared" si="0"/>
        <v>12</v>
      </c>
      <c r="P6" s="9">
        <f t="shared" si="1"/>
        <v>2</v>
      </c>
      <c r="Q6" s="9">
        <f t="shared" si="2"/>
        <v>12</v>
      </c>
      <c r="R6" s="9">
        <f t="shared" si="3"/>
        <v>1</v>
      </c>
    </row>
    <row r="7" spans="1:18" x14ac:dyDescent="0.25">
      <c r="A7" s="5" t="s">
        <v>5</v>
      </c>
      <c r="B7" s="8">
        <v>12</v>
      </c>
      <c r="C7" s="8">
        <v>21</v>
      </c>
      <c r="D7" s="8">
        <v>22</v>
      </c>
      <c r="E7" s="8">
        <v>22</v>
      </c>
      <c r="F7" s="8">
        <v>31</v>
      </c>
      <c r="G7" s="8">
        <v>26</v>
      </c>
      <c r="H7" s="8"/>
      <c r="I7" s="8"/>
      <c r="J7" s="8"/>
      <c r="K7" s="8"/>
      <c r="L7" s="8"/>
      <c r="M7" s="8"/>
      <c r="N7" s="8"/>
      <c r="O7" s="9">
        <f t="shared" si="0"/>
        <v>134</v>
      </c>
      <c r="P7" s="9">
        <f t="shared" si="1"/>
        <v>22.333333333333332</v>
      </c>
      <c r="Q7" s="9">
        <f t="shared" si="2"/>
        <v>134</v>
      </c>
      <c r="R7" s="9">
        <f t="shared" si="3"/>
        <v>11.166666666666666</v>
      </c>
    </row>
    <row r="8" spans="1:18" x14ac:dyDescent="0.25">
      <c r="A8" s="5" t="s">
        <v>6</v>
      </c>
      <c r="B8" s="8">
        <v>17</v>
      </c>
      <c r="C8" s="8">
        <v>12</v>
      </c>
      <c r="D8" s="8">
        <v>12</v>
      </c>
      <c r="E8" s="8">
        <v>9</v>
      </c>
      <c r="F8" s="8">
        <v>4</v>
      </c>
      <c r="G8" s="8">
        <v>9</v>
      </c>
      <c r="H8" s="8"/>
      <c r="I8" s="8"/>
      <c r="J8" s="8"/>
      <c r="K8" s="8"/>
      <c r="L8" s="8"/>
      <c r="M8" s="8"/>
      <c r="N8" s="8"/>
      <c r="O8" s="9">
        <f t="shared" si="0"/>
        <v>63</v>
      </c>
      <c r="P8" s="9">
        <f t="shared" si="1"/>
        <v>10.5</v>
      </c>
      <c r="Q8" s="9">
        <f t="shared" si="2"/>
        <v>63</v>
      </c>
      <c r="R8" s="9">
        <f t="shared" si="3"/>
        <v>5.25</v>
      </c>
    </row>
    <row r="9" spans="1:18" x14ac:dyDescent="0.25">
      <c r="A9" s="5" t="s">
        <v>7</v>
      </c>
      <c r="B9" s="8">
        <v>3</v>
      </c>
      <c r="C9" s="8">
        <v>4</v>
      </c>
      <c r="D9" s="8">
        <v>4</v>
      </c>
      <c r="E9" s="8">
        <v>6</v>
      </c>
      <c r="F9" s="8">
        <v>5</v>
      </c>
      <c r="G9" s="8">
        <v>4</v>
      </c>
      <c r="H9" s="8"/>
      <c r="I9" s="8"/>
      <c r="J9" s="8"/>
      <c r="K9" s="8"/>
      <c r="L9" s="8"/>
      <c r="M9" s="8"/>
      <c r="N9" s="8"/>
      <c r="O9" s="9">
        <f t="shared" si="0"/>
        <v>26</v>
      </c>
      <c r="P9" s="9">
        <f t="shared" si="1"/>
        <v>4.333333333333333</v>
      </c>
      <c r="Q9" s="9">
        <f t="shared" si="2"/>
        <v>26</v>
      </c>
      <c r="R9" s="9">
        <f t="shared" si="3"/>
        <v>2.1666666666666665</v>
      </c>
    </row>
    <row r="10" spans="1:18" x14ac:dyDescent="0.25">
      <c r="A10" s="5" t="s">
        <v>8</v>
      </c>
      <c r="B10" s="8">
        <v>6</v>
      </c>
      <c r="C10" s="8">
        <v>6</v>
      </c>
      <c r="D10" s="8">
        <v>6</v>
      </c>
      <c r="E10" s="8">
        <v>9</v>
      </c>
      <c r="F10" s="8">
        <v>10</v>
      </c>
      <c r="G10" s="8">
        <v>6</v>
      </c>
      <c r="H10" s="8"/>
      <c r="I10" s="8"/>
      <c r="J10" s="8"/>
      <c r="K10" s="8"/>
      <c r="L10" s="8"/>
      <c r="M10" s="8"/>
      <c r="N10" s="8"/>
      <c r="O10" s="9">
        <f t="shared" si="0"/>
        <v>43</v>
      </c>
      <c r="P10" s="9">
        <f t="shared" si="1"/>
        <v>7.166666666666667</v>
      </c>
      <c r="Q10" s="9">
        <f t="shared" si="2"/>
        <v>43</v>
      </c>
      <c r="R10" s="9">
        <f t="shared" si="3"/>
        <v>3.5833333333333335</v>
      </c>
    </row>
    <row r="11" spans="1:18" x14ac:dyDescent="0.25">
      <c r="A11" s="5" t="s">
        <v>9</v>
      </c>
      <c r="B11" s="8">
        <v>10</v>
      </c>
      <c r="C11" s="8">
        <v>1</v>
      </c>
      <c r="D11" s="8">
        <v>0</v>
      </c>
      <c r="E11" s="8">
        <v>3</v>
      </c>
      <c r="F11" s="8">
        <v>3</v>
      </c>
      <c r="G11" s="8">
        <v>4</v>
      </c>
      <c r="H11" s="8"/>
      <c r="I11" s="8"/>
      <c r="J11" s="8"/>
      <c r="K11" s="8"/>
      <c r="L11" s="8"/>
      <c r="M11" s="8"/>
      <c r="N11" s="8"/>
      <c r="O11" s="9">
        <f t="shared" si="0"/>
        <v>21</v>
      </c>
      <c r="P11" s="9">
        <f>11/6</f>
        <v>1.8333333333333333</v>
      </c>
      <c r="Q11" s="9">
        <f t="shared" si="2"/>
        <v>21</v>
      </c>
      <c r="R11" s="9">
        <f t="shared" si="3"/>
        <v>1.75</v>
      </c>
    </row>
    <row r="12" spans="1:18" x14ac:dyDescent="0.25">
      <c r="A12" s="5" t="s">
        <v>10</v>
      </c>
      <c r="B12" s="8">
        <v>272</v>
      </c>
      <c r="C12" s="8">
        <v>537</v>
      </c>
      <c r="D12" s="8">
        <v>473</v>
      </c>
      <c r="E12" s="8">
        <v>565</v>
      </c>
      <c r="F12" s="8">
        <v>625</v>
      </c>
      <c r="G12" s="8">
        <v>155</v>
      </c>
      <c r="H12" s="8"/>
      <c r="I12" s="8"/>
      <c r="J12" s="8"/>
      <c r="K12" s="8"/>
      <c r="L12" s="8"/>
      <c r="M12" s="8"/>
      <c r="N12" s="8"/>
      <c r="O12" s="9">
        <f t="shared" si="0"/>
        <v>2627</v>
      </c>
      <c r="P12" s="9">
        <f>O12/6</f>
        <v>437.83333333333331</v>
      </c>
      <c r="Q12" s="9">
        <f t="shared" si="2"/>
        <v>2627</v>
      </c>
      <c r="R12" s="9">
        <f t="shared" si="3"/>
        <v>218.91666666666666</v>
      </c>
    </row>
    <row r="13" spans="1:18" x14ac:dyDescent="0.25">
      <c r="A13" s="5" t="s">
        <v>11</v>
      </c>
      <c r="B13" s="8">
        <v>7</v>
      </c>
      <c r="C13" s="8">
        <v>6</v>
      </c>
      <c r="D13" s="8">
        <v>5</v>
      </c>
      <c r="E13" s="8">
        <v>40</v>
      </c>
      <c r="F13" s="8">
        <v>69</v>
      </c>
      <c r="G13" s="8">
        <v>6</v>
      </c>
      <c r="H13" s="8"/>
      <c r="I13" s="8"/>
      <c r="J13" s="8"/>
      <c r="K13" s="8"/>
      <c r="L13" s="8"/>
      <c r="M13" s="8"/>
      <c r="N13" s="8"/>
      <c r="O13" s="9">
        <f t="shared" si="0"/>
        <v>133</v>
      </c>
      <c r="P13" s="9">
        <f>O13/6</f>
        <v>22.166666666666668</v>
      </c>
      <c r="Q13" s="9">
        <f t="shared" si="2"/>
        <v>133</v>
      </c>
      <c r="R13" s="9">
        <f t="shared" si="3"/>
        <v>11.083333333333334</v>
      </c>
    </row>
    <row r="14" spans="1:18" x14ac:dyDescent="0.25">
      <c r="A14" s="5" t="s">
        <v>12</v>
      </c>
      <c r="B14" s="8">
        <v>0</v>
      </c>
      <c r="C14" s="8">
        <v>0</v>
      </c>
      <c r="D14" s="8">
        <v>1</v>
      </c>
      <c r="E14" s="8">
        <v>2</v>
      </c>
      <c r="F14" s="8">
        <v>2</v>
      </c>
      <c r="G14" s="8">
        <v>0</v>
      </c>
      <c r="H14" s="8"/>
      <c r="I14" s="8"/>
      <c r="J14" s="8"/>
      <c r="K14" s="8"/>
      <c r="L14" s="8"/>
      <c r="M14" s="8"/>
      <c r="N14" s="8"/>
      <c r="O14" s="9">
        <f t="shared" si="0"/>
        <v>5</v>
      </c>
      <c r="P14" s="9">
        <f>O14/6</f>
        <v>0.83333333333333337</v>
      </c>
      <c r="Q14" s="9">
        <f t="shared" si="2"/>
        <v>5</v>
      </c>
      <c r="R14" s="9">
        <f t="shared" si="3"/>
        <v>0.41666666666666669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37</v>
      </c>
      <c r="C16" s="8">
        <v>16</v>
      </c>
      <c r="D16" s="8">
        <v>18</v>
      </c>
      <c r="E16" s="8">
        <v>22</v>
      </c>
      <c r="F16" s="8">
        <v>26</v>
      </c>
      <c r="G16" s="8">
        <v>23</v>
      </c>
      <c r="H16" s="8"/>
      <c r="I16" s="8"/>
      <c r="J16" s="8"/>
      <c r="K16" s="8"/>
      <c r="L16" s="8"/>
      <c r="M16" s="8"/>
      <c r="N16" s="8"/>
      <c r="O16" s="9">
        <f>SUM(B16:G16)</f>
        <v>142</v>
      </c>
      <c r="P16" s="9">
        <f>O16/6</f>
        <v>23.666666666666668</v>
      </c>
      <c r="Q16" s="9">
        <f>SUM(B16:N16)</f>
        <v>142</v>
      </c>
      <c r="R16" s="9">
        <f>Q16/12</f>
        <v>11.833333333333334</v>
      </c>
    </row>
    <row r="17" spans="1:18" x14ac:dyDescent="0.25">
      <c r="A17" s="5" t="s">
        <v>14</v>
      </c>
      <c r="B17" s="8">
        <v>8</v>
      </c>
      <c r="C17" s="8">
        <v>5</v>
      </c>
      <c r="D17" s="8">
        <v>2</v>
      </c>
      <c r="E17" s="8">
        <v>1</v>
      </c>
      <c r="F17" s="8">
        <v>4</v>
      </c>
      <c r="G17" s="8">
        <v>7</v>
      </c>
      <c r="H17" s="8"/>
      <c r="I17" s="8"/>
      <c r="J17" s="8"/>
      <c r="K17" s="8"/>
      <c r="L17" s="8"/>
      <c r="M17" s="8"/>
      <c r="N17" s="8"/>
      <c r="O17" s="9">
        <f>SUM(B17:G17)</f>
        <v>27</v>
      </c>
      <c r="P17" s="9">
        <f>O17/6</f>
        <v>4.5</v>
      </c>
      <c r="Q17" s="9">
        <f>SUM(B17:N17)</f>
        <v>27</v>
      </c>
      <c r="R17" s="9">
        <f>Q17/12</f>
        <v>2.25</v>
      </c>
    </row>
    <row r="18" spans="1:18" x14ac:dyDescent="0.25">
      <c r="A18" s="5" t="s">
        <v>15</v>
      </c>
      <c r="B18" s="8">
        <v>2</v>
      </c>
      <c r="C18" s="8">
        <v>3</v>
      </c>
      <c r="D18" s="8">
        <v>2</v>
      </c>
      <c r="E18" s="8">
        <v>0</v>
      </c>
      <c r="F18" s="8">
        <v>4</v>
      </c>
      <c r="G18" s="8">
        <v>6</v>
      </c>
      <c r="H18" s="8"/>
      <c r="I18" s="8"/>
      <c r="J18" s="8"/>
      <c r="K18" s="8"/>
      <c r="L18" s="8"/>
      <c r="M18" s="8"/>
      <c r="N18" s="8"/>
      <c r="O18" s="9">
        <f>SUM(B18:G18)</f>
        <v>17</v>
      </c>
      <c r="P18" s="9">
        <f>O18/6</f>
        <v>2.8333333333333335</v>
      </c>
      <c r="Q18" s="9">
        <f>SUM(B18:N18)</f>
        <v>17</v>
      </c>
      <c r="R18" s="9">
        <f>Q18/12</f>
        <v>1.4166666666666667</v>
      </c>
    </row>
    <row r="19" spans="1:18" x14ac:dyDescent="0.25">
      <c r="A19" s="5" t="s">
        <v>16</v>
      </c>
      <c r="B19" s="8">
        <v>1</v>
      </c>
      <c r="C19" s="8">
        <v>2</v>
      </c>
      <c r="D19" s="8">
        <v>1</v>
      </c>
      <c r="E19" s="8">
        <v>0</v>
      </c>
      <c r="F19" s="8">
        <v>2</v>
      </c>
      <c r="G19" s="8">
        <v>2</v>
      </c>
      <c r="H19" s="8"/>
      <c r="I19" s="8"/>
      <c r="J19" s="8"/>
      <c r="K19" s="8"/>
      <c r="L19" s="8"/>
      <c r="M19" s="8"/>
      <c r="N19" s="8"/>
      <c r="O19" s="9">
        <f>SUM(B19:G19)</f>
        <v>8</v>
      </c>
      <c r="P19" s="9">
        <f>O19/6</f>
        <v>1.3333333333333333</v>
      </c>
      <c r="Q19" s="9">
        <f>SUM(B19:N19)</f>
        <v>8</v>
      </c>
      <c r="R19" s="9">
        <f>Q19/12</f>
        <v>0.66666666666666663</v>
      </c>
    </row>
    <row r="20" spans="1:18" x14ac:dyDescent="0.25">
      <c r="A20" s="5" t="s">
        <v>17</v>
      </c>
      <c r="B20" s="8">
        <v>3</v>
      </c>
      <c r="C20" s="8">
        <v>0</v>
      </c>
      <c r="D20" s="8">
        <v>0</v>
      </c>
      <c r="E20" s="8">
        <v>1</v>
      </c>
      <c r="F20" s="8">
        <v>1</v>
      </c>
      <c r="G20" s="8">
        <v>0</v>
      </c>
      <c r="H20" s="8"/>
      <c r="I20" s="8"/>
      <c r="J20" s="8"/>
      <c r="K20" s="8"/>
      <c r="L20" s="8"/>
      <c r="M20" s="8"/>
      <c r="N20" s="8"/>
      <c r="O20" s="9">
        <f>SUM(B20:G20)</f>
        <v>5</v>
      </c>
      <c r="P20" s="9">
        <f>O20/6</f>
        <v>0.83333333333333337</v>
      </c>
      <c r="Q20" s="9">
        <f>SUM(B20:N20)</f>
        <v>5</v>
      </c>
      <c r="R20" s="9">
        <f>Q20/12</f>
        <v>0.41666666666666669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2018-10-29T23:06:25Z</dcterms:modified>
</cp:coreProperties>
</file>