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ITS\Monthly_Reports\2019\"/>
    </mc:Choice>
  </mc:AlternateContent>
  <bookViews>
    <workbookView xWindow="0" yWindow="0" windowWidth="28800" windowHeight="12285" activeTab="2"/>
  </bookViews>
  <sheets>
    <sheet name="Numbers" sheetId="1" r:id="rId1"/>
    <sheet name="Ticket Details" sheetId="2" r:id="rId2"/>
    <sheet name="Year Detail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0" i="2"/>
  <c r="H19" i="2"/>
  <c r="H18" i="2"/>
  <c r="H17" i="2"/>
  <c r="H16" i="2"/>
  <c r="H14" i="2"/>
  <c r="H13" i="2"/>
  <c r="H12" i="2"/>
  <c r="B8" i="1" s="1"/>
  <c r="H11" i="2"/>
  <c r="H10" i="2"/>
  <c r="H9" i="2"/>
  <c r="H8" i="2"/>
  <c r="H7" i="2"/>
  <c r="H6" i="2"/>
  <c r="H5" i="2"/>
  <c r="H4" i="2"/>
  <c r="O42" i="3" l="1"/>
  <c r="O41" i="3"/>
  <c r="J41" i="2" s="1"/>
  <c r="O40" i="3"/>
  <c r="J40" i="2" s="1"/>
  <c r="O39" i="3"/>
  <c r="J39" i="2" s="1"/>
  <c r="O38" i="3"/>
  <c r="O36" i="3"/>
  <c r="J36" i="2" s="1"/>
  <c r="O35" i="3"/>
  <c r="O34" i="3"/>
  <c r="O33" i="3"/>
  <c r="J33" i="2" s="1"/>
  <c r="O32" i="3"/>
  <c r="J32" i="2" s="1"/>
  <c r="O31" i="3"/>
  <c r="J31" i="2" s="1"/>
  <c r="O30" i="3"/>
  <c r="J30" i="2" s="1"/>
  <c r="O29" i="3"/>
  <c r="J29" i="2" s="1"/>
  <c r="O28" i="3"/>
  <c r="J28" i="2" s="1"/>
  <c r="O27" i="3"/>
  <c r="J27" i="2" s="1"/>
  <c r="O26" i="3"/>
  <c r="O20" i="3"/>
  <c r="O19" i="3"/>
  <c r="J19" i="2" s="1"/>
  <c r="O18" i="3"/>
  <c r="J18" i="2" s="1"/>
  <c r="O17" i="3"/>
  <c r="J17" i="2" s="1"/>
  <c r="O16" i="3"/>
  <c r="O14" i="3"/>
  <c r="J14" i="2" s="1"/>
  <c r="O13" i="3"/>
  <c r="O12" i="3"/>
  <c r="O11" i="3"/>
  <c r="J11" i="2" s="1"/>
  <c r="O10" i="3"/>
  <c r="J10" i="2" s="1"/>
  <c r="O9" i="3"/>
  <c r="J9" i="2" s="1"/>
  <c r="O8" i="3"/>
  <c r="J8" i="2" s="1"/>
  <c r="O7" i="3"/>
  <c r="J7" i="2" s="1"/>
  <c r="O6" i="3"/>
  <c r="J6" i="2" s="1"/>
  <c r="O5" i="3"/>
  <c r="J5" i="2" s="1"/>
  <c r="O4" i="3"/>
  <c r="E6" i="1" l="1"/>
  <c r="H6" i="1" s="1"/>
  <c r="J42" i="2"/>
  <c r="K42" i="2" s="1"/>
  <c r="E5" i="1"/>
  <c r="H5" i="1" s="1"/>
  <c r="J38" i="2"/>
  <c r="K38" i="2" s="1"/>
  <c r="E4" i="1"/>
  <c r="H4" i="1" s="1"/>
  <c r="J35" i="2"/>
  <c r="K35" i="2" s="1"/>
  <c r="E8" i="1"/>
  <c r="H8" i="1" s="1"/>
  <c r="J34" i="2"/>
  <c r="K34" i="2" s="1"/>
  <c r="E3" i="1"/>
  <c r="H3" i="1" s="1"/>
  <c r="J26" i="2"/>
  <c r="K26" i="2" s="1"/>
  <c r="D6" i="1"/>
  <c r="G6" i="1" s="1"/>
  <c r="J20" i="2"/>
  <c r="K20" i="2" s="1"/>
  <c r="D5" i="1"/>
  <c r="G5" i="1" s="1"/>
  <c r="J16" i="2"/>
  <c r="K16" i="2" s="1"/>
  <c r="D4" i="1"/>
  <c r="G4" i="1" s="1"/>
  <c r="J13" i="2"/>
  <c r="K13" i="2" s="1"/>
  <c r="D8" i="1"/>
  <c r="G8" i="1" s="1"/>
  <c r="J12" i="2"/>
  <c r="K12" i="2" s="1"/>
  <c r="D3" i="1"/>
  <c r="G3" i="1" s="1"/>
  <c r="J4" i="2"/>
  <c r="K4" i="2" s="1"/>
  <c r="K41" i="2"/>
  <c r="I41" i="2"/>
  <c r="K40" i="2"/>
  <c r="I40" i="2"/>
  <c r="K39" i="2"/>
  <c r="I39" i="2"/>
  <c r="I38" i="2"/>
  <c r="K36" i="2"/>
  <c r="I36" i="2"/>
  <c r="I35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I26" i="2"/>
  <c r="I20" i="2"/>
  <c r="K19" i="2"/>
  <c r="I19" i="2"/>
  <c r="K18" i="2"/>
  <c r="I18" i="2"/>
  <c r="K17" i="2"/>
  <c r="I17" i="2"/>
  <c r="I16" i="2"/>
  <c r="K14" i="2"/>
  <c r="I14" i="2"/>
  <c r="I13" i="2"/>
  <c r="I12" i="2"/>
  <c r="K11" i="2"/>
  <c r="I11" i="2"/>
  <c r="K10" i="2"/>
  <c r="I10" i="2"/>
  <c r="K9" i="2"/>
  <c r="I9" i="2"/>
  <c r="K8" i="2"/>
  <c r="I8" i="2"/>
  <c r="K7" i="2"/>
  <c r="I7" i="2"/>
  <c r="K6" i="2"/>
  <c r="I6" i="2"/>
  <c r="K5" i="2"/>
  <c r="I5" i="2"/>
  <c r="I4" i="2"/>
  <c r="F8" i="1" l="1"/>
  <c r="F6" i="1"/>
  <c r="F3" i="1"/>
  <c r="D7" i="1"/>
  <c r="G7" i="1" s="1"/>
  <c r="E7" i="1"/>
  <c r="J6" i="1" s="1"/>
  <c r="F5" i="1"/>
  <c r="F4" i="1"/>
  <c r="B3" i="1"/>
  <c r="C8" i="1"/>
  <c r="B4" i="1"/>
  <c r="C3" i="1"/>
  <c r="I42" i="2"/>
  <c r="C6" i="1"/>
  <c r="B5" i="1"/>
  <c r="C4" i="1"/>
  <c r="B6" i="1"/>
  <c r="C5" i="1"/>
  <c r="I6" i="1" l="1"/>
  <c r="I5" i="1"/>
  <c r="I3" i="1"/>
  <c r="I4" i="1"/>
  <c r="J3" i="1"/>
  <c r="F7" i="1"/>
  <c r="H7" i="1"/>
  <c r="J5" i="1"/>
  <c r="J4" i="1"/>
  <c r="B7" i="1"/>
  <c r="C7" i="1"/>
</calcChain>
</file>

<file path=xl/sharedStrings.xml><?xml version="1.0" encoding="utf-8"?>
<sst xmlns="http://schemas.openxmlformats.org/spreadsheetml/2006/main" count="101" uniqueCount="39">
  <si>
    <t>Tickets Opened</t>
  </si>
  <si>
    <t>Categories</t>
  </si>
  <si>
    <t>6 Month Totals</t>
  </si>
  <si>
    <t>6M Avg</t>
  </si>
  <si>
    <t>YTD Totals</t>
  </si>
  <si>
    <t>Year Average</t>
  </si>
  <si>
    <t>ITS Helpdesk</t>
  </si>
  <si>
    <t>Hardware</t>
  </si>
  <si>
    <t>Monitor</t>
  </si>
  <si>
    <t>Computer</t>
  </si>
  <si>
    <t>Printer</t>
  </si>
  <si>
    <t>Phone</t>
  </si>
  <si>
    <t>Software</t>
  </si>
  <si>
    <t>Networking</t>
  </si>
  <si>
    <t>Password Resets</t>
  </si>
  <si>
    <t>Enterprise</t>
  </si>
  <si>
    <t>Banner</t>
  </si>
  <si>
    <t>IMC</t>
  </si>
  <si>
    <t>Projector</t>
  </si>
  <si>
    <t>Sound</t>
  </si>
  <si>
    <t>Extron</t>
  </si>
  <si>
    <t>Training</t>
  </si>
  <si>
    <t>Tickets Closed</t>
  </si>
  <si>
    <t xml:space="preserve">Year Average </t>
  </si>
  <si>
    <t>Numbers for past 6 Months and Yearly Totals</t>
  </si>
  <si>
    <t>6M Opened</t>
  </si>
  <si>
    <t>6M Closed</t>
  </si>
  <si>
    <t>YTD Opened Tickets</t>
  </si>
  <si>
    <t>YTD Closed Tickets</t>
  </si>
  <si>
    <t>Difference</t>
  </si>
  <si>
    <t>YTD Avg Opened</t>
  </si>
  <si>
    <t>YTD Avg Closed</t>
  </si>
  <si>
    <t>% Opened</t>
  </si>
  <si>
    <t>% Closed</t>
  </si>
  <si>
    <t>Totals</t>
  </si>
  <si>
    <t>Time Spent on Tickets</t>
  </si>
  <si>
    <t>Tickets Opened for the Year</t>
  </si>
  <si>
    <t>Tickets Closed for the Year</t>
  </si>
  <si>
    <t>51 (mins)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</si>
</sst>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0" borderId="0" xfId="0" applyBorder="1"/>
    <xf numFmtId="0" fontId="3" fillId="2" borderId="2" xfId="0" applyFont="1" applyFill="1" applyBorder="1"/>
    <xf numFmtId="16" fontId="3" fillId="2" borderId="2" xfId="0" applyNumberFormat="1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1" fontId="3" fillId="3" borderId="1" xfId="0" applyNumberFormat="1" applyFont="1" applyFill="1" applyBorder="1"/>
    <xf numFmtId="9" fontId="3" fillId="3" borderId="1" xfId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To Date Opened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Numbers!$D$2</c:f>
              <c:strCache>
                <c:ptCount val="1"/>
                <c:pt idx="0">
                  <c:v>YTD Opened Tickets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4"/>
              <c:pt idx="0">
                <c:v>ITS Helpdesk</c:v>
              </c:pt>
              <c:pt idx="1">
                <c:v> Enterprise</c:v>
              </c:pt>
              <c:pt idx="2">
                <c:v> IMC</c:v>
              </c:pt>
              <c:pt idx="3">
                <c:v> Training</c:v>
              </c:pt>
            </c:strLit>
          </c:cat>
          <c:val>
            <c:numRef>
              <c:f>Numbers!$D$3:$D$6</c:f>
              <c:numCache>
                <c:formatCode>0</c:formatCode>
                <c:ptCount val="4"/>
                <c:pt idx="0">
                  <c:v>6841</c:v>
                </c:pt>
                <c:pt idx="1">
                  <c:v>84</c:v>
                </c:pt>
                <c:pt idx="2">
                  <c:v>220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A-469C-A646-6F45E0634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45465440"/>
        <c:axId val="445466424"/>
        <c:axId val="0"/>
      </c:bar3DChart>
      <c:catAx>
        <c:axId val="4454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6424"/>
        <c:crosses val="autoZero"/>
        <c:auto val="1"/>
        <c:lblAlgn val="ctr"/>
        <c:lblOffset val="100"/>
        <c:noMultiLvlLbl val="0"/>
      </c:catAx>
      <c:valAx>
        <c:axId val="44546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To Date Closed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92038495188105E-2"/>
          <c:y val="0.12488444152814232"/>
          <c:w val="0.87753018372703417"/>
          <c:h val="0.698271726450860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Numbers!$E$2</c:f>
              <c:strCache>
                <c:ptCount val="1"/>
                <c:pt idx="0">
                  <c:v>YTD Closed Tickets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4"/>
              <c:pt idx="0">
                <c:v>ITS Helpdesk</c:v>
              </c:pt>
              <c:pt idx="1">
                <c:v> Enterprise</c:v>
              </c:pt>
              <c:pt idx="2">
                <c:v> IMC</c:v>
              </c:pt>
              <c:pt idx="3">
                <c:v> Trainging</c:v>
              </c:pt>
            </c:strLit>
          </c:cat>
          <c:val>
            <c:numRef>
              <c:f>Numbers!$E$3:$E$6</c:f>
              <c:numCache>
                <c:formatCode>0</c:formatCode>
                <c:ptCount val="4"/>
                <c:pt idx="0">
                  <c:v>7237</c:v>
                </c:pt>
                <c:pt idx="1">
                  <c:v>183</c:v>
                </c:pt>
                <c:pt idx="2">
                  <c:v>244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8-4323-8037-7D706E76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49260448"/>
        <c:axId val="449259464"/>
        <c:axId val="0"/>
      </c:bar3DChart>
      <c:catAx>
        <c:axId val="44926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59464"/>
        <c:crosses val="autoZero"/>
        <c:auto val="1"/>
        <c:lblAlgn val="ctr"/>
        <c:lblOffset val="100"/>
        <c:noMultiLvlLbl val="0"/>
      </c:catAx>
      <c:valAx>
        <c:axId val="44925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6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</a:t>
            </a:r>
            <a:r>
              <a:rPr lang="en-US" baseline="0"/>
              <a:t> Month Opened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Numbers!$A$3:$A$6</c:f>
              <c:strCache>
                <c:ptCount val="4"/>
                <c:pt idx="0">
                  <c:v>ITS Helpdesk</c:v>
                </c:pt>
                <c:pt idx="1">
                  <c:v>Enterprise</c:v>
                </c:pt>
                <c:pt idx="2">
                  <c:v>IMC</c:v>
                </c:pt>
                <c:pt idx="3">
                  <c:v>Training</c:v>
                </c:pt>
              </c:strCache>
            </c:strRef>
          </c:cat>
          <c:val>
            <c:numRef>
              <c:f>Numbers!$B$3:$B$6</c:f>
              <c:numCache>
                <c:formatCode>General</c:formatCode>
                <c:ptCount val="4"/>
                <c:pt idx="0">
                  <c:v>3144</c:v>
                </c:pt>
                <c:pt idx="1">
                  <c:v>40</c:v>
                </c:pt>
                <c:pt idx="2">
                  <c:v>73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F-457C-BBF4-B403F99F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41246320"/>
        <c:axId val="441247960"/>
        <c:axId val="0"/>
      </c:bar3DChart>
      <c:catAx>
        <c:axId val="44124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247960"/>
        <c:crosses val="autoZero"/>
        <c:auto val="1"/>
        <c:lblAlgn val="ctr"/>
        <c:lblOffset val="100"/>
        <c:noMultiLvlLbl val="0"/>
      </c:catAx>
      <c:valAx>
        <c:axId val="44124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24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Month Closed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Numbers!$C$2</c:f>
              <c:strCache>
                <c:ptCount val="1"/>
                <c:pt idx="0">
                  <c:v>6M Closed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4"/>
              <c:pt idx="0">
                <c:v>ITS Helpdesk</c:v>
              </c:pt>
              <c:pt idx="1">
                <c:v> Enterprise</c:v>
              </c:pt>
              <c:pt idx="2">
                <c:v> IMC</c:v>
              </c:pt>
              <c:pt idx="3">
                <c:v> Training</c:v>
              </c:pt>
            </c:strLit>
          </c:cat>
          <c:val>
            <c:numRef>
              <c:f>Numbers!$C$3:$C$6</c:f>
              <c:numCache>
                <c:formatCode>0</c:formatCode>
                <c:ptCount val="4"/>
                <c:pt idx="0">
                  <c:v>3116</c:v>
                </c:pt>
                <c:pt idx="1">
                  <c:v>39</c:v>
                </c:pt>
                <c:pt idx="2">
                  <c:v>77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8-4D85-A90D-B9E37F02A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47289376"/>
        <c:axId val="447290032"/>
        <c:axId val="0"/>
      </c:bar3DChart>
      <c:catAx>
        <c:axId val="44728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90032"/>
        <c:crosses val="autoZero"/>
        <c:auto val="1"/>
        <c:lblAlgn val="ctr"/>
        <c:lblOffset val="100"/>
        <c:noMultiLvlLbl val="0"/>
      </c:catAx>
      <c:valAx>
        <c:axId val="44729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8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29</xdr:row>
      <xdr:rowOff>195261</xdr:rowOff>
    </xdr:from>
    <xdr:to>
      <xdr:col>4</xdr:col>
      <xdr:colOff>685800</xdr:colOff>
      <xdr:row>46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30</xdr:row>
      <xdr:rowOff>4762</xdr:rowOff>
    </xdr:from>
    <xdr:to>
      <xdr:col>9</xdr:col>
      <xdr:colOff>685800</xdr:colOff>
      <xdr:row>46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13</xdr:row>
      <xdr:rowOff>14286</xdr:rowOff>
    </xdr:from>
    <xdr:to>
      <xdr:col>4</xdr:col>
      <xdr:colOff>685799</xdr:colOff>
      <xdr:row>29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685799</xdr:colOff>
      <xdr:row>13</xdr:row>
      <xdr:rowOff>14287</xdr:rowOff>
    </xdr:from>
    <xdr:to>
      <xdr:col>9</xdr:col>
      <xdr:colOff>695324</xdr:colOff>
      <xdr:row>30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10" workbookViewId="0">
      <selection activeCell="M14" sqref="M14"/>
    </sheetView>
  </sheetViews>
  <sheetFormatPr defaultRowHeight="15.75" x14ac:dyDescent="0.25"/>
  <cols>
    <col min="1" max="1" width="24.5" bestFit="1" customWidth="1"/>
    <col min="2" max="2" width="13.25" bestFit="1" customWidth="1"/>
    <col min="3" max="3" width="12.25" bestFit="1" customWidth="1"/>
    <col min="4" max="4" width="23.25" bestFit="1" customWidth="1"/>
    <col min="5" max="5" width="22.375" bestFit="1" customWidth="1"/>
    <col min="6" max="6" width="11.75" bestFit="1" customWidth="1"/>
    <col min="7" max="7" width="19.5" bestFit="1" customWidth="1"/>
    <col min="8" max="8" width="18.625" bestFit="1" customWidth="1"/>
    <col min="9" max="9" width="11.875" bestFit="1" customWidth="1"/>
    <col min="10" max="10" width="11" bestFit="1" customWidth="1"/>
  </cols>
  <sheetData>
    <row r="1" spans="1:10" ht="18.75" x14ac:dyDescent="0.3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 x14ac:dyDescent="0.3">
      <c r="A2" s="11" t="s">
        <v>1</v>
      </c>
      <c r="B2" s="12" t="s">
        <v>25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</row>
    <row r="3" spans="1:10" ht="18.75" x14ac:dyDescent="0.3">
      <c r="A3" s="13" t="s">
        <v>6</v>
      </c>
      <c r="B3" s="14">
        <f>'Ticket Details'!H4</f>
        <v>3144</v>
      </c>
      <c r="C3" s="15">
        <f>'Ticket Details'!H26</f>
        <v>3116</v>
      </c>
      <c r="D3" s="15">
        <f>'Year Details'!O4</f>
        <v>6841</v>
      </c>
      <c r="E3" s="15">
        <f>'Year Details'!O26</f>
        <v>7237</v>
      </c>
      <c r="F3" s="15">
        <f t="shared" ref="F3:F8" si="0">D3-E3</f>
        <v>-396</v>
      </c>
      <c r="G3" s="15">
        <f t="shared" ref="G3:H8" si="1">D3/12</f>
        <v>570.08333333333337</v>
      </c>
      <c r="H3" s="15">
        <f t="shared" si="1"/>
        <v>603.08333333333337</v>
      </c>
      <c r="I3" s="16">
        <f>D3/D7</f>
        <v>0.95584742210423357</v>
      </c>
      <c r="J3" s="16">
        <f>E3/E7</f>
        <v>0.94231770833333328</v>
      </c>
    </row>
    <row r="4" spans="1:10" ht="18.75" x14ac:dyDescent="0.3">
      <c r="A4" s="13" t="s">
        <v>15</v>
      </c>
      <c r="B4" s="14">
        <f>'Ticket Details'!H13</f>
        <v>40</v>
      </c>
      <c r="C4" s="15">
        <f>'Ticket Details'!H35</f>
        <v>39</v>
      </c>
      <c r="D4" s="15">
        <f>'Year Details'!O13</f>
        <v>84</v>
      </c>
      <c r="E4" s="15">
        <f>'Year Details'!O35</f>
        <v>183</v>
      </c>
      <c r="F4" s="15">
        <f t="shared" si="0"/>
        <v>-99</v>
      </c>
      <c r="G4" s="15">
        <f t="shared" si="1"/>
        <v>7</v>
      </c>
      <c r="H4" s="15">
        <f t="shared" si="1"/>
        <v>15.25</v>
      </c>
      <c r="I4" s="16">
        <f>D4/D7</f>
        <v>1.1736761212798659E-2</v>
      </c>
      <c r="J4" s="16">
        <f>E4/E7</f>
        <v>2.3828124999999999E-2</v>
      </c>
    </row>
    <row r="5" spans="1:10" ht="18.75" x14ac:dyDescent="0.3">
      <c r="A5" s="13" t="s">
        <v>17</v>
      </c>
      <c r="B5" s="14">
        <f>'Ticket Details'!H16</f>
        <v>73</v>
      </c>
      <c r="C5" s="15">
        <f>'Ticket Details'!H38</f>
        <v>77</v>
      </c>
      <c r="D5" s="15">
        <f>'Year Details'!O16</f>
        <v>220</v>
      </c>
      <c r="E5" s="15">
        <f>'Year Details'!O38</f>
        <v>244</v>
      </c>
      <c r="F5" s="15">
        <f t="shared" si="0"/>
        <v>-24</v>
      </c>
      <c r="G5" s="15">
        <f t="shared" si="1"/>
        <v>18.333333333333332</v>
      </c>
      <c r="H5" s="15">
        <f t="shared" si="1"/>
        <v>20.333333333333332</v>
      </c>
      <c r="I5" s="16">
        <f>D5/D7</f>
        <v>3.0739136509710774E-2</v>
      </c>
      <c r="J5" s="16">
        <f>E5/E7</f>
        <v>3.1770833333333331E-2</v>
      </c>
    </row>
    <row r="6" spans="1:10" ht="18.75" x14ac:dyDescent="0.3">
      <c r="A6" s="13" t="s">
        <v>21</v>
      </c>
      <c r="B6" s="14">
        <f>'Ticket Details'!H20</f>
        <v>8</v>
      </c>
      <c r="C6" s="15">
        <f>'Ticket Details'!H42</f>
        <v>13</v>
      </c>
      <c r="D6" s="15">
        <f>'Year Details'!O20</f>
        <v>12</v>
      </c>
      <c r="E6" s="15">
        <f>'Year Details'!O42</f>
        <v>16</v>
      </c>
      <c r="F6" s="15">
        <f t="shared" si="0"/>
        <v>-4</v>
      </c>
      <c r="G6" s="15">
        <f t="shared" si="1"/>
        <v>1</v>
      </c>
      <c r="H6" s="15">
        <f t="shared" si="1"/>
        <v>1.3333333333333333</v>
      </c>
      <c r="I6" s="16">
        <f>D6/D7</f>
        <v>1.6766801732569512E-3</v>
      </c>
      <c r="J6" s="16">
        <f>E6/E7</f>
        <v>2.0833333333333333E-3</v>
      </c>
    </row>
    <row r="7" spans="1:10" ht="18.75" x14ac:dyDescent="0.3">
      <c r="A7" s="13" t="s">
        <v>34</v>
      </c>
      <c r="B7" s="14">
        <f>SUM(B3:B6)</f>
        <v>3265</v>
      </c>
      <c r="C7" s="15">
        <f>SUM(C3:C6)</f>
        <v>3245</v>
      </c>
      <c r="D7" s="15">
        <f>SUM(D3:D6)</f>
        <v>7157</v>
      </c>
      <c r="E7" s="15">
        <f>SUM(E3:E6)</f>
        <v>7680</v>
      </c>
      <c r="F7" s="15">
        <f t="shared" si="0"/>
        <v>-523</v>
      </c>
      <c r="G7" s="15">
        <f t="shared" si="1"/>
        <v>596.41666666666663</v>
      </c>
      <c r="H7" s="15">
        <f t="shared" si="1"/>
        <v>640</v>
      </c>
      <c r="I7" s="14"/>
      <c r="J7" s="14"/>
    </row>
    <row r="8" spans="1:10" ht="18.75" x14ac:dyDescent="0.3">
      <c r="A8" s="13" t="s">
        <v>14</v>
      </c>
      <c r="B8" s="14">
        <f>'Ticket Details'!H12</f>
        <v>3297</v>
      </c>
      <c r="C8" s="15">
        <f>'Ticket Details'!H34</f>
        <v>3297</v>
      </c>
      <c r="D8" s="15">
        <f>'Year Details'!O12</f>
        <v>6185</v>
      </c>
      <c r="E8" s="15">
        <f>'Year Details'!O34</f>
        <v>6144</v>
      </c>
      <c r="F8" s="15">
        <f t="shared" si="0"/>
        <v>41</v>
      </c>
      <c r="G8" s="15">
        <f t="shared" si="1"/>
        <v>515.41666666666663</v>
      </c>
      <c r="H8" s="15">
        <f t="shared" si="1"/>
        <v>512</v>
      </c>
      <c r="I8" s="14"/>
      <c r="J8" s="14"/>
    </row>
    <row r="9" spans="1:10" ht="18.75" x14ac:dyDescent="0.3">
      <c r="A9" s="13" t="s">
        <v>35</v>
      </c>
      <c r="B9" s="17" t="s">
        <v>38</v>
      </c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8"/>
      <c r="B10" s="9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8"/>
      <c r="B11" s="9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8"/>
      <c r="B12" s="9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/>
      <c r="B13" s="9"/>
      <c r="C13" s="8"/>
      <c r="D13" s="8"/>
      <c r="E13" s="8"/>
      <c r="F13" s="8"/>
      <c r="G13" s="8"/>
      <c r="H13" s="8"/>
      <c r="I13" s="8"/>
      <c r="J13" s="8"/>
    </row>
    <row r="14" spans="1:1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1">
    <mergeCell ref="A1:J1"/>
  </mergeCells>
  <conditionalFormatting sqref="B3:J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0" workbookViewId="0">
      <selection activeCell="G28" sqref="G28"/>
    </sheetView>
  </sheetViews>
  <sheetFormatPr defaultRowHeight="15.75" x14ac:dyDescent="0.25"/>
  <cols>
    <col min="1" max="1" width="15.625" customWidth="1"/>
    <col min="2" max="7" width="9.125" customWidth="1"/>
    <col min="8" max="8" width="13.875" bestFit="1" customWidth="1"/>
    <col min="9" max="9" width="7.75" bestFit="1" customWidth="1"/>
    <col min="10" max="10" width="10.625" bestFit="1" customWidth="1"/>
    <col min="11" max="11" width="13.125" bestFit="1" customWidth="1"/>
  </cols>
  <sheetData>
    <row r="1" spans="1:1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1</v>
      </c>
      <c r="B2" s="2">
        <v>43452</v>
      </c>
      <c r="C2" s="2">
        <v>43484</v>
      </c>
      <c r="D2" s="2">
        <v>43515</v>
      </c>
      <c r="E2" s="2">
        <v>43543</v>
      </c>
      <c r="F2" s="2">
        <v>43574</v>
      </c>
      <c r="G2" s="2">
        <v>43604</v>
      </c>
      <c r="H2" s="1" t="s">
        <v>2</v>
      </c>
      <c r="I2" s="1" t="s">
        <v>3</v>
      </c>
      <c r="J2" s="1" t="s">
        <v>4</v>
      </c>
      <c r="K2" s="1" t="s">
        <v>5</v>
      </c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6</v>
      </c>
      <c r="B4" s="6">
        <v>272</v>
      </c>
      <c r="C4" s="6">
        <v>375</v>
      </c>
      <c r="D4" s="6">
        <v>629</v>
      </c>
      <c r="E4" s="6">
        <v>586</v>
      </c>
      <c r="F4" s="6">
        <v>551</v>
      </c>
      <c r="G4" s="6">
        <v>731</v>
      </c>
      <c r="H4" s="6">
        <f t="shared" ref="H4:H14" si="0">SUM(B4:G4)</f>
        <v>3144</v>
      </c>
      <c r="I4" s="7">
        <f>H4/6</f>
        <v>524</v>
      </c>
      <c r="J4" s="7">
        <f>'Year Details'!O4</f>
        <v>6841</v>
      </c>
      <c r="K4" s="7">
        <f t="shared" ref="K4:K14" si="1">J4/12</f>
        <v>570.08333333333337</v>
      </c>
    </row>
    <row r="5" spans="1:11" x14ac:dyDescent="0.25">
      <c r="A5" s="5" t="s">
        <v>7</v>
      </c>
      <c r="B5" s="6">
        <v>27</v>
      </c>
      <c r="C5" s="6">
        <v>13</v>
      </c>
      <c r="D5" s="6">
        <v>16</v>
      </c>
      <c r="E5" s="6">
        <v>25</v>
      </c>
      <c r="F5" s="6">
        <v>18</v>
      </c>
      <c r="G5" s="6">
        <v>19</v>
      </c>
      <c r="H5" s="6">
        <f t="shared" si="0"/>
        <v>118</v>
      </c>
      <c r="I5" s="7">
        <f>H5/6</f>
        <v>19.666666666666668</v>
      </c>
      <c r="J5" s="7">
        <f>'Year Details'!O5</f>
        <v>317</v>
      </c>
      <c r="K5" s="7">
        <f t="shared" si="1"/>
        <v>26.416666666666668</v>
      </c>
    </row>
    <row r="6" spans="1:11" x14ac:dyDescent="0.25">
      <c r="A6" s="5" t="s">
        <v>8</v>
      </c>
      <c r="B6" s="6">
        <v>1</v>
      </c>
      <c r="C6" s="6">
        <v>3</v>
      </c>
      <c r="D6" s="6">
        <v>4</v>
      </c>
      <c r="E6" s="6">
        <v>6</v>
      </c>
      <c r="F6" s="6">
        <v>5</v>
      </c>
      <c r="G6" s="6">
        <v>5</v>
      </c>
      <c r="H6" s="6">
        <f t="shared" si="0"/>
        <v>24</v>
      </c>
      <c r="I6" s="7">
        <f>H6/6</f>
        <v>4</v>
      </c>
      <c r="J6" s="7">
        <f>'Year Details'!O6</f>
        <v>40</v>
      </c>
      <c r="K6" s="7">
        <f t="shared" si="1"/>
        <v>3.3333333333333335</v>
      </c>
    </row>
    <row r="7" spans="1:11" x14ac:dyDescent="0.25">
      <c r="A7" s="5" t="s">
        <v>9</v>
      </c>
      <c r="B7" s="6">
        <v>11</v>
      </c>
      <c r="C7" s="6">
        <v>30</v>
      </c>
      <c r="D7" s="6">
        <v>27</v>
      </c>
      <c r="E7" s="6">
        <v>48</v>
      </c>
      <c r="F7" s="6">
        <v>36</v>
      </c>
      <c r="G7" s="6">
        <v>56</v>
      </c>
      <c r="H7" s="6">
        <f t="shared" si="0"/>
        <v>208</v>
      </c>
      <c r="I7" s="7">
        <f>H7/6</f>
        <v>34.666666666666664</v>
      </c>
      <c r="J7" s="7">
        <f>'Year Details'!O7</f>
        <v>360</v>
      </c>
      <c r="K7" s="7">
        <f t="shared" si="1"/>
        <v>30</v>
      </c>
    </row>
    <row r="8" spans="1:11" x14ac:dyDescent="0.25">
      <c r="A8" s="5" t="s">
        <v>10</v>
      </c>
      <c r="B8" s="6">
        <v>6</v>
      </c>
      <c r="C8" s="6">
        <v>14</v>
      </c>
      <c r="D8" s="6">
        <v>17</v>
      </c>
      <c r="E8" s="6">
        <v>20</v>
      </c>
      <c r="F8" s="6">
        <v>27</v>
      </c>
      <c r="G8" s="6">
        <v>26</v>
      </c>
      <c r="H8" s="6">
        <f t="shared" si="0"/>
        <v>110</v>
      </c>
      <c r="I8" s="7">
        <f>H8/6</f>
        <v>18.333333333333332</v>
      </c>
      <c r="J8" s="7">
        <f>'Year Details'!O8</f>
        <v>169</v>
      </c>
      <c r="K8" s="7">
        <f t="shared" si="1"/>
        <v>14.083333333333334</v>
      </c>
    </row>
    <row r="9" spans="1:11" x14ac:dyDescent="0.25">
      <c r="A9" s="5" t="s">
        <v>11</v>
      </c>
      <c r="B9" s="6">
        <v>4</v>
      </c>
      <c r="C9" s="6">
        <v>16</v>
      </c>
      <c r="D9" s="6">
        <v>17</v>
      </c>
      <c r="E9" s="6">
        <v>15</v>
      </c>
      <c r="F9" s="6">
        <v>10</v>
      </c>
      <c r="G9" s="6">
        <v>13</v>
      </c>
      <c r="H9" s="6">
        <f t="shared" si="0"/>
        <v>75</v>
      </c>
      <c r="I9" s="7">
        <f>9/6</f>
        <v>1.5</v>
      </c>
      <c r="J9" s="7">
        <f>'Year Details'!O9</f>
        <v>114</v>
      </c>
      <c r="K9" s="7">
        <f t="shared" si="1"/>
        <v>9.5</v>
      </c>
    </row>
    <row r="10" spans="1:11" x14ac:dyDescent="0.25">
      <c r="A10" s="5" t="s">
        <v>12</v>
      </c>
      <c r="B10" s="6">
        <v>8</v>
      </c>
      <c r="C10" s="6">
        <v>17</v>
      </c>
      <c r="D10" s="6">
        <v>10</v>
      </c>
      <c r="E10" s="6">
        <v>15</v>
      </c>
      <c r="F10" s="6">
        <v>15</v>
      </c>
      <c r="G10" s="6">
        <v>12</v>
      </c>
      <c r="H10" s="6">
        <f t="shared" si="0"/>
        <v>77</v>
      </c>
      <c r="I10" s="7">
        <f>H10/6</f>
        <v>12.833333333333334</v>
      </c>
      <c r="J10" s="7">
        <f>'Year Details'!O10</f>
        <v>132</v>
      </c>
      <c r="K10" s="7">
        <f t="shared" si="1"/>
        <v>11</v>
      </c>
    </row>
    <row r="11" spans="1:11" x14ac:dyDescent="0.25">
      <c r="A11" s="5" t="s">
        <v>13</v>
      </c>
      <c r="B11" s="6">
        <v>2</v>
      </c>
      <c r="C11" s="6">
        <v>4</v>
      </c>
      <c r="D11" s="6">
        <v>7</v>
      </c>
      <c r="E11" s="6">
        <v>6</v>
      </c>
      <c r="F11" s="6">
        <v>9</v>
      </c>
      <c r="G11" s="6">
        <v>1</v>
      </c>
      <c r="H11" s="6">
        <f t="shared" si="0"/>
        <v>29</v>
      </c>
      <c r="I11" s="7">
        <f>H11/6</f>
        <v>4.833333333333333</v>
      </c>
      <c r="J11" s="7">
        <f>'Year Details'!O11</f>
        <v>46</v>
      </c>
      <c r="K11" s="7">
        <f t="shared" si="1"/>
        <v>3.8333333333333335</v>
      </c>
    </row>
    <row r="12" spans="1:11" x14ac:dyDescent="0.25">
      <c r="A12" s="5" t="s">
        <v>14</v>
      </c>
      <c r="B12" s="6">
        <v>261</v>
      </c>
      <c r="C12" s="6">
        <v>996</v>
      </c>
      <c r="D12" s="6">
        <v>517</v>
      </c>
      <c r="E12" s="6">
        <v>376</v>
      </c>
      <c r="F12" s="6">
        <v>454</v>
      </c>
      <c r="G12" s="6">
        <v>693</v>
      </c>
      <c r="H12" s="6">
        <f t="shared" si="0"/>
        <v>3297</v>
      </c>
      <c r="I12" s="7">
        <f>H12/6</f>
        <v>549.5</v>
      </c>
      <c r="J12" s="7">
        <f>'Year Details'!O12</f>
        <v>6185</v>
      </c>
      <c r="K12" s="7">
        <f t="shared" si="1"/>
        <v>515.41666666666663</v>
      </c>
    </row>
    <row r="13" spans="1:11" x14ac:dyDescent="0.25">
      <c r="A13" s="5" t="s">
        <v>15</v>
      </c>
      <c r="B13" s="6">
        <v>5</v>
      </c>
      <c r="C13" s="6">
        <v>9</v>
      </c>
      <c r="D13" s="6">
        <v>11</v>
      </c>
      <c r="E13" s="6">
        <v>6</v>
      </c>
      <c r="F13" s="6">
        <v>4</v>
      </c>
      <c r="G13" s="6">
        <v>5</v>
      </c>
      <c r="H13" s="6">
        <f t="shared" si="0"/>
        <v>40</v>
      </c>
      <c r="I13" s="7">
        <f>H13/6</f>
        <v>6.666666666666667</v>
      </c>
      <c r="J13" s="7">
        <f>'Year Details'!O13</f>
        <v>84</v>
      </c>
      <c r="K13" s="7">
        <f t="shared" si="1"/>
        <v>7</v>
      </c>
    </row>
    <row r="14" spans="1:11" x14ac:dyDescent="0.25">
      <c r="A14" s="5" t="s">
        <v>16</v>
      </c>
      <c r="B14" s="6">
        <v>0</v>
      </c>
      <c r="C14" s="6">
        <v>7</v>
      </c>
      <c r="D14" s="6">
        <v>6</v>
      </c>
      <c r="E14" s="6">
        <v>5</v>
      </c>
      <c r="F14" s="6">
        <v>4</v>
      </c>
      <c r="G14" s="6">
        <v>11</v>
      </c>
      <c r="H14" s="6">
        <f t="shared" si="0"/>
        <v>33</v>
      </c>
      <c r="I14" s="7">
        <f>14/6</f>
        <v>2.3333333333333335</v>
      </c>
      <c r="J14" s="7">
        <f>'Year Details'!O14</f>
        <v>48</v>
      </c>
      <c r="K14" s="7">
        <f t="shared" si="1"/>
        <v>4</v>
      </c>
    </row>
    <row r="15" spans="1:11" x14ac:dyDescent="0.25">
      <c r="A15" s="5"/>
      <c r="B15" s="6"/>
      <c r="C15" s="6"/>
      <c r="D15" s="6"/>
      <c r="E15" s="6"/>
      <c r="F15" s="6"/>
      <c r="G15" s="6"/>
      <c r="H15" s="6"/>
      <c r="I15" s="7"/>
      <c r="J15" s="7"/>
      <c r="K15" s="7"/>
    </row>
    <row r="16" spans="1:11" x14ac:dyDescent="0.25">
      <c r="A16" s="5" t="s">
        <v>17</v>
      </c>
      <c r="B16" s="6">
        <v>6</v>
      </c>
      <c r="C16" s="6">
        <v>7</v>
      </c>
      <c r="D16" s="6">
        <v>21</v>
      </c>
      <c r="E16" s="6">
        <v>11</v>
      </c>
      <c r="F16" s="6">
        <v>20</v>
      </c>
      <c r="G16" s="6">
        <v>8</v>
      </c>
      <c r="H16" s="6">
        <f>SUM(B16:G16)</f>
        <v>73</v>
      </c>
      <c r="I16" s="7">
        <f>H16/6</f>
        <v>12.166666666666666</v>
      </c>
      <c r="J16" s="7">
        <f>'Year Details'!O16</f>
        <v>220</v>
      </c>
      <c r="K16" s="7">
        <f>J16/12</f>
        <v>18.333333333333332</v>
      </c>
    </row>
    <row r="17" spans="1:11" x14ac:dyDescent="0.25">
      <c r="A17" s="5" t="s">
        <v>18</v>
      </c>
      <c r="B17" s="6">
        <v>3</v>
      </c>
      <c r="C17" s="6">
        <v>0</v>
      </c>
      <c r="D17" s="6">
        <v>6</v>
      </c>
      <c r="E17" s="6">
        <v>1</v>
      </c>
      <c r="F17" s="6">
        <v>7</v>
      </c>
      <c r="G17" s="6">
        <v>6</v>
      </c>
      <c r="H17" s="6">
        <f>SUM(B17:G17)</f>
        <v>23</v>
      </c>
      <c r="I17" s="7">
        <f>H17/6</f>
        <v>3.8333333333333335</v>
      </c>
      <c r="J17" s="7">
        <f>'Year Details'!O17</f>
        <v>55</v>
      </c>
      <c r="K17" s="7">
        <f>J17/12</f>
        <v>4.583333333333333</v>
      </c>
    </row>
    <row r="18" spans="1:11" x14ac:dyDescent="0.25">
      <c r="A18" s="5" t="s">
        <v>19</v>
      </c>
      <c r="B18" s="6">
        <v>2</v>
      </c>
      <c r="C18" s="6">
        <v>1</v>
      </c>
      <c r="D18" s="6">
        <v>4</v>
      </c>
      <c r="E18" s="6">
        <v>2</v>
      </c>
      <c r="F18" s="6">
        <v>0</v>
      </c>
      <c r="G18" s="6">
        <v>1</v>
      </c>
      <c r="H18" s="6">
        <f>SUM(B18:G18)</f>
        <v>10</v>
      </c>
      <c r="I18" s="7">
        <f>H18/6</f>
        <v>1.6666666666666667</v>
      </c>
      <c r="J18" s="7">
        <f>'Year Details'!O18</f>
        <v>25</v>
      </c>
      <c r="K18" s="7">
        <f>J18/12</f>
        <v>2.0833333333333335</v>
      </c>
    </row>
    <row r="19" spans="1:11" x14ac:dyDescent="0.25">
      <c r="A19" s="5" t="s">
        <v>20</v>
      </c>
      <c r="B19" s="6">
        <v>0</v>
      </c>
      <c r="C19" s="6">
        <v>2</v>
      </c>
      <c r="D19" s="6">
        <v>2</v>
      </c>
      <c r="E19" s="6">
        <v>0</v>
      </c>
      <c r="F19" s="6">
        <v>0</v>
      </c>
      <c r="G19" s="6">
        <v>0</v>
      </c>
      <c r="H19" s="6">
        <f>SUM(B19:G19)</f>
        <v>4</v>
      </c>
      <c r="I19" s="7">
        <f>H19/6</f>
        <v>0.66666666666666663</v>
      </c>
      <c r="J19" s="7">
        <f>'Year Details'!O19</f>
        <v>21</v>
      </c>
      <c r="K19" s="7">
        <f>J19/12</f>
        <v>1.75</v>
      </c>
    </row>
    <row r="20" spans="1:11" x14ac:dyDescent="0.25">
      <c r="A20" s="5" t="s">
        <v>21</v>
      </c>
      <c r="B20" s="6">
        <v>0</v>
      </c>
      <c r="C20" s="6">
        <v>4</v>
      </c>
      <c r="D20" s="6">
        <v>0</v>
      </c>
      <c r="E20" s="6">
        <v>0</v>
      </c>
      <c r="F20" s="6">
        <v>0</v>
      </c>
      <c r="G20" s="6">
        <v>4</v>
      </c>
      <c r="H20" s="6">
        <f>SUM(B20:G20)</f>
        <v>8</v>
      </c>
      <c r="I20" s="7">
        <f>H20/6</f>
        <v>1.3333333333333333</v>
      </c>
      <c r="J20" s="7">
        <f>'Year Details'!O20</f>
        <v>12</v>
      </c>
      <c r="K20" s="7">
        <f>J20/12</f>
        <v>1</v>
      </c>
    </row>
    <row r="23" spans="1:11" x14ac:dyDescent="0.25">
      <c r="A23" s="19" t="s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A24" s="1" t="s">
        <v>1</v>
      </c>
      <c r="B24" s="2">
        <v>43817</v>
      </c>
      <c r="C24" s="2">
        <v>43483</v>
      </c>
      <c r="D24" s="2">
        <v>43515</v>
      </c>
      <c r="E24" s="2">
        <v>43543</v>
      </c>
      <c r="F24" s="2">
        <v>43574</v>
      </c>
      <c r="G24" s="2">
        <v>43604</v>
      </c>
      <c r="H24" s="1" t="s">
        <v>2</v>
      </c>
      <c r="I24" s="1" t="s">
        <v>3</v>
      </c>
      <c r="J24" s="1" t="s">
        <v>4</v>
      </c>
      <c r="K24" s="1" t="s">
        <v>23</v>
      </c>
    </row>
    <row r="25" spans="1:1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5" t="s">
        <v>6</v>
      </c>
      <c r="B26" s="6">
        <v>290</v>
      </c>
      <c r="C26" s="6">
        <v>357</v>
      </c>
      <c r="D26" s="6">
        <v>633</v>
      </c>
      <c r="E26" s="6">
        <v>573</v>
      </c>
      <c r="F26" s="6">
        <v>556</v>
      </c>
      <c r="G26" s="6">
        <v>707</v>
      </c>
      <c r="H26" s="7">
        <f t="shared" ref="H26:H36" si="2">SUM(B26:G26)</f>
        <v>3116</v>
      </c>
      <c r="I26" s="7">
        <f t="shared" ref="I26:I32" si="3">H26/6</f>
        <v>519.33333333333337</v>
      </c>
      <c r="J26" s="7">
        <f>'Year Details'!O26</f>
        <v>7237</v>
      </c>
      <c r="K26" s="7">
        <f t="shared" ref="K26:K36" si="4">J26/12</f>
        <v>603.08333333333337</v>
      </c>
    </row>
    <row r="27" spans="1:11" x14ac:dyDescent="0.25">
      <c r="A27" s="5" t="s">
        <v>7</v>
      </c>
      <c r="B27" s="6">
        <v>27</v>
      </c>
      <c r="C27" s="6">
        <v>13</v>
      </c>
      <c r="D27" s="6">
        <v>14</v>
      </c>
      <c r="E27" s="6">
        <v>24</v>
      </c>
      <c r="F27" s="6">
        <v>17</v>
      </c>
      <c r="G27" s="6">
        <v>18</v>
      </c>
      <c r="H27" s="7">
        <f t="shared" si="2"/>
        <v>113</v>
      </c>
      <c r="I27" s="7">
        <f t="shared" si="3"/>
        <v>18.833333333333332</v>
      </c>
      <c r="J27" s="7">
        <f>'Year Details'!O27</f>
        <v>328</v>
      </c>
      <c r="K27" s="7">
        <f t="shared" si="4"/>
        <v>27.333333333333332</v>
      </c>
    </row>
    <row r="28" spans="1:11" x14ac:dyDescent="0.25">
      <c r="A28" s="5" t="s">
        <v>8</v>
      </c>
      <c r="B28" s="6">
        <v>2</v>
      </c>
      <c r="C28" s="6">
        <v>3</v>
      </c>
      <c r="D28" s="6">
        <v>6</v>
      </c>
      <c r="E28" s="6">
        <v>6</v>
      </c>
      <c r="F28" s="6">
        <v>6</v>
      </c>
      <c r="G28" s="6">
        <v>5</v>
      </c>
      <c r="H28" s="7">
        <f t="shared" si="2"/>
        <v>28</v>
      </c>
      <c r="I28" s="7">
        <f t="shared" si="3"/>
        <v>4.666666666666667</v>
      </c>
      <c r="J28" s="7">
        <f>'Year Details'!O28</f>
        <v>42</v>
      </c>
      <c r="K28" s="7">
        <f t="shared" si="4"/>
        <v>3.5</v>
      </c>
    </row>
    <row r="29" spans="1:11" x14ac:dyDescent="0.25">
      <c r="A29" s="5" t="s">
        <v>9</v>
      </c>
      <c r="B29" s="6">
        <v>12</v>
      </c>
      <c r="C29" s="6">
        <v>29</v>
      </c>
      <c r="D29" s="6">
        <v>28</v>
      </c>
      <c r="E29" s="6">
        <v>46</v>
      </c>
      <c r="F29" s="6">
        <v>38</v>
      </c>
      <c r="G29" s="6">
        <v>51</v>
      </c>
      <c r="H29" s="7">
        <f t="shared" si="2"/>
        <v>204</v>
      </c>
      <c r="I29" s="7">
        <f t="shared" si="3"/>
        <v>34</v>
      </c>
      <c r="J29" s="7">
        <f>'Year Details'!O29</f>
        <v>364</v>
      </c>
      <c r="K29" s="7">
        <f t="shared" si="4"/>
        <v>30.333333333333332</v>
      </c>
    </row>
    <row r="30" spans="1:11" x14ac:dyDescent="0.25">
      <c r="A30" s="5" t="s">
        <v>10</v>
      </c>
      <c r="B30" s="6">
        <v>5</v>
      </c>
      <c r="C30" s="6">
        <v>12</v>
      </c>
      <c r="D30" s="6">
        <v>17</v>
      </c>
      <c r="E30" s="6">
        <v>19</v>
      </c>
      <c r="F30" s="6">
        <v>23</v>
      </c>
      <c r="G30" s="6">
        <v>31</v>
      </c>
      <c r="H30" s="7">
        <f t="shared" si="2"/>
        <v>107</v>
      </c>
      <c r="I30" s="7">
        <f t="shared" si="3"/>
        <v>17.833333333333332</v>
      </c>
      <c r="J30" s="7">
        <f>'Year Details'!O30</f>
        <v>173</v>
      </c>
      <c r="K30" s="7">
        <f t="shared" si="4"/>
        <v>14.416666666666666</v>
      </c>
    </row>
    <row r="31" spans="1:11" x14ac:dyDescent="0.25">
      <c r="A31" s="5" t="s">
        <v>11</v>
      </c>
      <c r="B31" s="6">
        <v>4</v>
      </c>
      <c r="C31" s="6">
        <v>14</v>
      </c>
      <c r="D31" s="6">
        <v>20</v>
      </c>
      <c r="E31" s="6">
        <v>18</v>
      </c>
      <c r="F31" s="6">
        <v>14</v>
      </c>
      <c r="G31" s="6">
        <v>13</v>
      </c>
      <c r="H31" s="7">
        <f t="shared" si="2"/>
        <v>83</v>
      </c>
      <c r="I31" s="7">
        <f t="shared" si="3"/>
        <v>13.833333333333334</v>
      </c>
      <c r="J31" s="7">
        <f>'Year Details'!O31</f>
        <v>119</v>
      </c>
      <c r="K31" s="7">
        <f t="shared" si="4"/>
        <v>9.9166666666666661</v>
      </c>
    </row>
    <row r="32" spans="1:11" x14ac:dyDescent="0.25">
      <c r="A32" s="5" t="s">
        <v>12</v>
      </c>
      <c r="B32" s="6">
        <v>8</v>
      </c>
      <c r="C32" s="6">
        <v>15</v>
      </c>
      <c r="D32" s="6">
        <v>11</v>
      </c>
      <c r="E32" s="6">
        <v>16</v>
      </c>
      <c r="F32" s="6">
        <v>13</v>
      </c>
      <c r="G32" s="6">
        <v>8</v>
      </c>
      <c r="H32" s="7">
        <f t="shared" si="2"/>
        <v>71</v>
      </c>
      <c r="I32" s="7">
        <f t="shared" si="3"/>
        <v>11.833333333333334</v>
      </c>
      <c r="J32" s="7">
        <f>'Year Details'!O32</f>
        <v>127</v>
      </c>
      <c r="K32" s="7">
        <f t="shared" si="4"/>
        <v>10.583333333333334</v>
      </c>
    </row>
    <row r="33" spans="1:11" x14ac:dyDescent="0.25">
      <c r="A33" s="5" t="s">
        <v>13</v>
      </c>
      <c r="B33" s="6">
        <v>1</v>
      </c>
      <c r="C33" s="6">
        <v>6</v>
      </c>
      <c r="D33" s="6">
        <v>7</v>
      </c>
      <c r="E33" s="6">
        <v>6</v>
      </c>
      <c r="F33" s="6">
        <v>10</v>
      </c>
      <c r="G33" s="6">
        <v>0</v>
      </c>
      <c r="H33" s="7">
        <f t="shared" si="2"/>
        <v>30</v>
      </c>
      <c r="I33" s="7">
        <f>11/6</f>
        <v>1.8333333333333333</v>
      </c>
      <c r="J33" s="7">
        <f>'Year Details'!O33</f>
        <v>51</v>
      </c>
      <c r="K33" s="7">
        <f t="shared" si="4"/>
        <v>4.25</v>
      </c>
    </row>
    <row r="34" spans="1:11" x14ac:dyDescent="0.25">
      <c r="A34" s="5" t="s">
        <v>14</v>
      </c>
      <c r="B34" s="6">
        <v>261</v>
      </c>
      <c r="C34" s="6">
        <v>973</v>
      </c>
      <c r="D34" s="6">
        <v>542</v>
      </c>
      <c r="E34" s="6">
        <v>376</v>
      </c>
      <c r="F34" s="6">
        <v>454</v>
      </c>
      <c r="G34" s="6">
        <v>691</v>
      </c>
      <c r="H34" s="7">
        <f t="shared" si="2"/>
        <v>3297</v>
      </c>
      <c r="I34" s="7">
        <f>H34/6</f>
        <v>549.5</v>
      </c>
      <c r="J34" s="7">
        <f>'Year Details'!O34</f>
        <v>6144</v>
      </c>
      <c r="K34" s="7">
        <f t="shared" si="4"/>
        <v>512</v>
      </c>
    </row>
    <row r="35" spans="1:11" x14ac:dyDescent="0.25">
      <c r="A35" s="5" t="s">
        <v>15</v>
      </c>
      <c r="B35" s="6">
        <v>7</v>
      </c>
      <c r="C35" s="6">
        <v>8</v>
      </c>
      <c r="D35" s="6">
        <v>11</v>
      </c>
      <c r="E35" s="6">
        <v>8</v>
      </c>
      <c r="F35" s="6">
        <v>2</v>
      </c>
      <c r="G35" s="6">
        <v>3</v>
      </c>
      <c r="H35" s="7">
        <f t="shared" si="2"/>
        <v>39</v>
      </c>
      <c r="I35" s="7">
        <f>H35/6</f>
        <v>6.5</v>
      </c>
      <c r="J35" s="7">
        <f>'Year Details'!O35</f>
        <v>183</v>
      </c>
      <c r="K35" s="7">
        <f t="shared" si="4"/>
        <v>15.25</v>
      </c>
    </row>
    <row r="36" spans="1:11" x14ac:dyDescent="0.25">
      <c r="A36" s="5" t="s">
        <v>16</v>
      </c>
      <c r="B36" s="6">
        <v>3</v>
      </c>
      <c r="C36" s="6">
        <v>7</v>
      </c>
      <c r="D36" s="6">
        <v>4</v>
      </c>
      <c r="E36" s="6">
        <v>6</v>
      </c>
      <c r="F36" s="6">
        <v>4</v>
      </c>
      <c r="G36" s="6">
        <v>5</v>
      </c>
      <c r="H36" s="7">
        <f t="shared" si="2"/>
        <v>29</v>
      </c>
      <c r="I36" s="7">
        <f>H36/6</f>
        <v>4.833333333333333</v>
      </c>
      <c r="J36" s="7">
        <f>'Year Details'!O36</f>
        <v>39</v>
      </c>
      <c r="K36" s="7">
        <f t="shared" si="4"/>
        <v>3.25</v>
      </c>
    </row>
    <row r="37" spans="1:11" x14ac:dyDescent="0.25">
      <c r="A37" s="5"/>
      <c r="B37" s="6"/>
      <c r="C37" s="6"/>
      <c r="D37" s="6"/>
      <c r="E37" s="6"/>
      <c r="F37" s="6"/>
      <c r="G37" s="6"/>
      <c r="H37" s="7"/>
      <c r="I37" s="7"/>
      <c r="J37" s="7"/>
      <c r="K37" s="7"/>
    </row>
    <row r="38" spans="1:11" x14ac:dyDescent="0.25">
      <c r="A38" s="5" t="s">
        <v>17</v>
      </c>
      <c r="B38" s="6">
        <v>9</v>
      </c>
      <c r="C38" s="6">
        <v>5</v>
      </c>
      <c r="D38" s="6">
        <v>21</v>
      </c>
      <c r="E38" s="6">
        <v>14</v>
      </c>
      <c r="F38" s="6">
        <v>21</v>
      </c>
      <c r="G38" s="6">
        <v>7</v>
      </c>
      <c r="H38" s="7">
        <f>SUM(B38:G38)</f>
        <v>77</v>
      </c>
      <c r="I38" s="7">
        <f>H38/6</f>
        <v>12.833333333333334</v>
      </c>
      <c r="J38" s="7">
        <f>'Year Details'!O38</f>
        <v>244</v>
      </c>
      <c r="K38" s="7">
        <f>J38/12</f>
        <v>20.333333333333332</v>
      </c>
    </row>
    <row r="39" spans="1:11" x14ac:dyDescent="0.25">
      <c r="A39" s="5" t="s">
        <v>18</v>
      </c>
      <c r="B39" s="6">
        <v>3</v>
      </c>
      <c r="C39" s="6">
        <v>0</v>
      </c>
      <c r="D39" s="6">
        <v>6</v>
      </c>
      <c r="E39" s="6">
        <v>1</v>
      </c>
      <c r="F39" s="6">
        <v>6</v>
      </c>
      <c r="G39" s="6">
        <v>5</v>
      </c>
      <c r="H39" s="7">
        <f>SUM(B39:G39)</f>
        <v>21</v>
      </c>
      <c r="I39" s="7">
        <f>H39/6</f>
        <v>3.5</v>
      </c>
      <c r="J39" s="7">
        <f>'Year Details'!O39</f>
        <v>56</v>
      </c>
      <c r="K39" s="7">
        <f>J39/12</f>
        <v>4.666666666666667</v>
      </c>
    </row>
    <row r="40" spans="1:11" x14ac:dyDescent="0.25">
      <c r="A40" s="5" t="s">
        <v>19</v>
      </c>
      <c r="B40" s="6">
        <v>2</v>
      </c>
      <c r="C40" s="6">
        <v>1</v>
      </c>
      <c r="D40" s="6">
        <v>4</v>
      </c>
      <c r="E40" s="6">
        <v>2</v>
      </c>
      <c r="F40" s="6">
        <v>0</v>
      </c>
      <c r="G40" s="6">
        <v>0</v>
      </c>
      <c r="H40" s="7">
        <f>SUM(B40:G40)</f>
        <v>9</v>
      </c>
      <c r="I40" s="7">
        <f>H40/6</f>
        <v>1.5</v>
      </c>
      <c r="J40" s="7">
        <f>'Year Details'!O40</f>
        <v>28</v>
      </c>
      <c r="K40" s="7">
        <f>J40/12</f>
        <v>2.3333333333333335</v>
      </c>
    </row>
    <row r="41" spans="1:11" x14ac:dyDescent="0.25">
      <c r="A41" s="5" t="s">
        <v>20</v>
      </c>
      <c r="B41" s="6">
        <v>0</v>
      </c>
      <c r="C41" s="6">
        <v>2</v>
      </c>
      <c r="D41" s="6">
        <v>2</v>
      </c>
      <c r="E41" s="6">
        <v>0</v>
      </c>
      <c r="F41" s="6">
        <v>1</v>
      </c>
      <c r="G41" s="6">
        <v>0</v>
      </c>
      <c r="H41" s="7">
        <f>SUM(B41:G41)</f>
        <v>5</v>
      </c>
      <c r="I41" s="7">
        <f>H41/6</f>
        <v>0.83333333333333337</v>
      </c>
      <c r="J41" s="7">
        <f>'Year Details'!O41</f>
        <v>21</v>
      </c>
      <c r="K41" s="7">
        <f>J41/12</f>
        <v>1.75</v>
      </c>
    </row>
    <row r="42" spans="1:11" x14ac:dyDescent="0.25">
      <c r="A42" s="5" t="s">
        <v>21</v>
      </c>
      <c r="B42" s="6">
        <v>5</v>
      </c>
      <c r="C42" s="6">
        <v>3</v>
      </c>
      <c r="D42" s="6">
        <v>0</v>
      </c>
      <c r="E42" s="6">
        <v>0</v>
      </c>
      <c r="F42" s="6">
        <v>2</v>
      </c>
      <c r="G42" s="6">
        <v>3</v>
      </c>
      <c r="H42" s="7">
        <f>SUM(B42:G42)</f>
        <v>13</v>
      </c>
      <c r="I42" s="7">
        <f>H42/6</f>
        <v>2.1666666666666665</v>
      </c>
      <c r="J42" s="7">
        <f>'Year Details'!O42</f>
        <v>16</v>
      </c>
      <c r="K42" s="7">
        <f>J42/12</f>
        <v>1.3333333333333333</v>
      </c>
    </row>
  </sheetData>
  <mergeCells count="2">
    <mergeCell ref="A1:K1"/>
    <mergeCell ref="A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N43" sqref="N43"/>
    </sheetView>
  </sheetViews>
  <sheetFormatPr defaultRowHeight="15.75" x14ac:dyDescent="0.25"/>
  <cols>
    <col min="1" max="1" width="15.25" bestFit="1" customWidth="1"/>
    <col min="2" max="14" width="9.125" customWidth="1"/>
    <col min="15" max="15" width="10.625" bestFit="1" customWidth="1"/>
  </cols>
  <sheetData>
    <row r="1" spans="1:15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" t="s">
        <v>1</v>
      </c>
      <c r="B2" s="2">
        <v>43238</v>
      </c>
      <c r="C2" s="2">
        <v>43269</v>
      </c>
      <c r="D2" s="2">
        <v>43299</v>
      </c>
      <c r="E2" s="2">
        <v>43330</v>
      </c>
      <c r="F2" s="2">
        <v>43361</v>
      </c>
      <c r="G2" s="2">
        <v>43391</v>
      </c>
      <c r="H2" s="2">
        <v>43422</v>
      </c>
      <c r="I2" s="2">
        <v>43452</v>
      </c>
      <c r="J2" s="2">
        <v>43484</v>
      </c>
      <c r="K2" s="2">
        <v>43515</v>
      </c>
      <c r="L2" s="2">
        <v>43543</v>
      </c>
      <c r="M2" s="2">
        <v>43574</v>
      </c>
      <c r="N2" s="2">
        <v>43604</v>
      </c>
      <c r="O2" s="1" t="s">
        <v>4</v>
      </c>
    </row>
    <row r="3" spans="1:1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5" t="s">
        <v>6</v>
      </c>
      <c r="B4" s="6">
        <v>727</v>
      </c>
      <c r="C4" s="6">
        <v>560</v>
      </c>
      <c r="D4" s="6">
        <v>371</v>
      </c>
      <c r="E4" s="6">
        <v>849</v>
      </c>
      <c r="F4" s="6">
        <v>417</v>
      </c>
      <c r="G4" s="6">
        <v>551</v>
      </c>
      <c r="H4" s="6">
        <v>562</v>
      </c>
      <c r="I4" s="6">
        <v>272</v>
      </c>
      <c r="J4" s="6">
        <v>35</v>
      </c>
      <c r="K4" s="6">
        <v>629</v>
      </c>
      <c r="L4" s="6">
        <v>586</v>
      </c>
      <c r="M4" s="6">
        <v>551</v>
      </c>
      <c r="N4" s="6">
        <v>731</v>
      </c>
      <c r="O4" s="7">
        <f t="shared" ref="O4:O14" si="0">SUM(B4:N4)</f>
        <v>6841</v>
      </c>
    </row>
    <row r="5" spans="1:15" x14ac:dyDescent="0.25">
      <c r="A5" s="5" t="s">
        <v>7</v>
      </c>
      <c r="B5" s="6">
        <v>29</v>
      </c>
      <c r="C5" s="6">
        <v>39</v>
      </c>
      <c r="D5" s="6">
        <v>34</v>
      </c>
      <c r="E5" s="6">
        <v>42</v>
      </c>
      <c r="F5" s="6">
        <v>35</v>
      </c>
      <c r="G5" s="6">
        <v>4</v>
      </c>
      <c r="H5" s="6">
        <v>16</v>
      </c>
      <c r="I5" s="6">
        <v>27</v>
      </c>
      <c r="J5" s="6">
        <v>13</v>
      </c>
      <c r="K5" s="6">
        <v>16</v>
      </c>
      <c r="L5" s="6">
        <v>25</v>
      </c>
      <c r="M5" s="6">
        <v>18</v>
      </c>
      <c r="N5" s="6">
        <v>19</v>
      </c>
      <c r="O5" s="7">
        <f t="shared" si="0"/>
        <v>317</v>
      </c>
    </row>
    <row r="6" spans="1:15" x14ac:dyDescent="0.25">
      <c r="A6" s="5" t="s">
        <v>8</v>
      </c>
      <c r="B6" s="6">
        <v>3</v>
      </c>
      <c r="C6" s="6">
        <v>2</v>
      </c>
      <c r="D6" s="6">
        <v>2</v>
      </c>
      <c r="E6" s="6">
        <v>4</v>
      </c>
      <c r="F6" s="6">
        <v>0</v>
      </c>
      <c r="G6" s="6">
        <v>2</v>
      </c>
      <c r="H6" s="6">
        <v>3</v>
      </c>
      <c r="I6" s="6">
        <v>1</v>
      </c>
      <c r="J6" s="6">
        <v>3</v>
      </c>
      <c r="K6" s="6">
        <v>4</v>
      </c>
      <c r="L6" s="6">
        <v>6</v>
      </c>
      <c r="M6" s="6">
        <v>5</v>
      </c>
      <c r="N6" s="6">
        <v>5</v>
      </c>
      <c r="O6" s="7">
        <f t="shared" si="0"/>
        <v>40</v>
      </c>
    </row>
    <row r="7" spans="1:15" x14ac:dyDescent="0.25">
      <c r="A7" s="5" t="s">
        <v>9</v>
      </c>
      <c r="B7" s="6">
        <v>18</v>
      </c>
      <c r="C7" s="6">
        <v>19</v>
      </c>
      <c r="D7" s="6">
        <v>23</v>
      </c>
      <c r="E7" s="6">
        <v>31</v>
      </c>
      <c r="F7" s="6">
        <v>22</v>
      </c>
      <c r="G7" s="6">
        <v>15</v>
      </c>
      <c r="H7" s="6">
        <v>24</v>
      </c>
      <c r="I7" s="6">
        <v>11</v>
      </c>
      <c r="J7" s="6">
        <v>30</v>
      </c>
      <c r="K7" s="6">
        <v>27</v>
      </c>
      <c r="L7" s="6">
        <v>48</v>
      </c>
      <c r="M7" s="6">
        <v>36</v>
      </c>
      <c r="N7" s="6">
        <v>56</v>
      </c>
      <c r="O7" s="7">
        <f t="shared" si="0"/>
        <v>360</v>
      </c>
    </row>
    <row r="8" spans="1:15" x14ac:dyDescent="0.25">
      <c r="A8" s="5" t="s">
        <v>10</v>
      </c>
      <c r="B8" s="6">
        <v>5</v>
      </c>
      <c r="C8" s="6">
        <v>14</v>
      </c>
      <c r="D8" s="6">
        <v>5</v>
      </c>
      <c r="E8" s="6">
        <v>4</v>
      </c>
      <c r="F8" s="6">
        <v>10</v>
      </c>
      <c r="G8" s="6">
        <v>7</v>
      </c>
      <c r="H8" s="6">
        <v>14</v>
      </c>
      <c r="I8" s="6">
        <v>6</v>
      </c>
      <c r="J8" s="6">
        <v>14</v>
      </c>
      <c r="K8" s="6">
        <v>17</v>
      </c>
      <c r="L8" s="6">
        <v>20</v>
      </c>
      <c r="M8" s="6">
        <v>27</v>
      </c>
      <c r="N8" s="6">
        <v>26</v>
      </c>
      <c r="O8" s="7">
        <f t="shared" si="0"/>
        <v>169</v>
      </c>
    </row>
    <row r="9" spans="1:15" x14ac:dyDescent="0.25">
      <c r="A9" s="5" t="s">
        <v>11</v>
      </c>
      <c r="B9" s="6">
        <v>5</v>
      </c>
      <c r="C9" s="6">
        <v>4</v>
      </c>
      <c r="D9" s="6">
        <v>7</v>
      </c>
      <c r="E9" s="6">
        <v>5</v>
      </c>
      <c r="F9" s="6">
        <v>6</v>
      </c>
      <c r="G9" s="6">
        <v>8</v>
      </c>
      <c r="H9" s="6">
        <v>4</v>
      </c>
      <c r="I9" s="6">
        <v>4</v>
      </c>
      <c r="J9" s="6">
        <v>16</v>
      </c>
      <c r="K9" s="6">
        <v>17</v>
      </c>
      <c r="L9" s="6">
        <v>15</v>
      </c>
      <c r="M9" s="6">
        <v>10</v>
      </c>
      <c r="N9" s="6">
        <v>13</v>
      </c>
      <c r="O9" s="7">
        <f t="shared" si="0"/>
        <v>114</v>
      </c>
    </row>
    <row r="10" spans="1:15" x14ac:dyDescent="0.25">
      <c r="A10" s="5" t="s">
        <v>12</v>
      </c>
      <c r="B10" s="6">
        <v>4</v>
      </c>
      <c r="C10" s="6">
        <v>6</v>
      </c>
      <c r="D10" s="6">
        <v>8</v>
      </c>
      <c r="E10" s="6">
        <v>11</v>
      </c>
      <c r="F10" s="6">
        <v>7</v>
      </c>
      <c r="G10" s="6">
        <v>9</v>
      </c>
      <c r="H10" s="6">
        <v>10</v>
      </c>
      <c r="I10" s="6">
        <v>8</v>
      </c>
      <c r="J10" s="6">
        <v>17</v>
      </c>
      <c r="K10" s="6">
        <v>10</v>
      </c>
      <c r="L10" s="6">
        <v>15</v>
      </c>
      <c r="M10" s="6">
        <v>15</v>
      </c>
      <c r="N10" s="6">
        <v>12</v>
      </c>
      <c r="O10" s="7">
        <f t="shared" si="0"/>
        <v>132</v>
      </c>
    </row>
    <row r="11" spans="1:15" x14ac:dyDescent="0.25">
      <c r="A11" s="5" t="s">
        <v>13</v>
      </c>
      <c r="B11" s="6">
        <v>0</v>
      </c>
      <c r="C11" s="6">
        <v>0</v>
      </c>
      <c r="D11" s="6">
        <v>0</v>
      </c>
      <c r="E11" s="6">
        <v>4</v>
      </c>
      <c r="F11" s="6">
        <v>3</v>
      </c>
      <c r="G11" s="6">
        <v>8</v>
      </c>
      <c r="H11" s="6">
        <v>2</v>
      </c>
      <c r="I11" s="6">
        <v>2</v>
      </c>
      <c r="J11" s="6">
        <v>4</v>
      </c>
      <c r="K11" s="6">
        <v>7</v>
      </c>
      <c r="L11" s="6">
        <v>6</v>
      </c>
      <c r="M11" s="6">
        <v>9</v>
      </c>
      <c r="N11" s="6">
        <v>1</v>
      </c>
      <c r="O11" s="7">
        <f t="shared" si="0"/>
        <v>46</v>
      </c>
    </row>
    <row r="12" spans="1:15" x14ac:dyDescent="0.25">
      <c r="A12" s="5" t="s">
        <v>14</v>
      </c>
      <c r="B12" s="6">
        <v>540</v>
      </c>
      <c r="C12" s="6">
        <v>480</v>
      </c>
      <c r="D12" s="6">
        <v>602</v>
      </c>
      <c r="E12" s="6">
        <v>625</v>
      </c>
      <c r="F12" s="6">
        <v>167</v>
      </c>
      <c r="G12" s="6">
        <v>216</v>
      </c>
      <c r="H12" s="6">
        <v>258</v>
      </c>
      <c r="I12" s="6">
        <v>261</v>
      </c>
      <c r="J12" s="6">
        <v>996</v>
      </c>
      <c r="K12" s="6">
        <v>517</v>
      </c>
      <c r="L12" s="6">
        <v>376</v>
      </c>
      <c r="M12" s="6">
        <v>454</v>
      </c>
      <c r="N12" s="6">
        <v>693</v>
      </c>
      <c r="O12" s="7">
        <f t="shared" si="0"/>
        <v>6185</v>
      </c>
    </row>
    <row r="13" spans="1:15" x14ac:dyDescent="0.25">
      <c r="A13" s="5" t="s">
        <v>15</v>
      </c>
      <c r="B13" s="6">
        <v>1</v>
      </c>
      <c r="C13" s="6">
        <v>6</v>
      </c>
      <c r="D13" s="6">
        <v>6</v>
      </c>
      <c r="E13" s="6">
        <v>4</v>
      </c>
      <c r="F13" s="6">
        <v>5</v>
      </c>
      <c r="G13" s="6">
        <v>13</v>
      </c>
      <c r="H13" s="6">
        <v>9</v>
      </c>
      <c r="I13" s="6">
        <v>5</v>
      </c>
      <c r="J13" s="6">
        <v>9</v>
      </c>
      <c r="K13" s="6">
        <v>11</v>
      </c>
      <c r="L13" s="6">
        <v>6</v>
      </c>
      <c r="M13" s="6">
        <v>4</v>
      </c>
      <c r="N13" s="6">
        <v>5</v>
      </c>
      <c r="O13" s="7">
        <f t="shared" si="0"/>
        <v>84</v>
      </c>
    </row>
    <row r="14" spans="1:15" x14ac:dyDescent="0.25">
      <c r="A14" s="5" t="s">
        <v>16</v>
      </c>
      <c r="B14" s="6">
        <v>2</v>
      </c>
      <c r="C14" s="6">
        <v>2</v>
      </c>
      <c r="D14" s="6">
        <v>0</v>
      </c>
      <c r="E14" s="6">
        <v>2</v>
      </c>
      <c r="F14" s="6">
        <v>1</v>
      </c>
      <c r="G14" s="6">
        <v>2</v>
      </c>
      <c r="H14" s="6">
        <v>6</v>
      </c>
      <c r="I14" s="6">
        <v>0</v>
      </c>
      <c r="J14" s="6">
        <v>7</v>
      </c>
      <c r="K14" s="6">
        <v>6</v>
      </c>
      <c r="L14" s="6">
        <v>5</v>
      </c>
      <c r="M14" s="6">
        <v>4</v>
      </c>
      <c r="N14" s="6">
        <v>11</v>
      </c>
      <c r="O14" s="7">
        <f t="shared" si="0"/>
        <v>48</v>
      </c>
    </row>
    <row r="15" spans="1:15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25">
      <c r="A16" s="5" t="s">
        <v>17</v>
      </c>
      <c r="B16" s="6">
        <v>13</v>
      </c>
      <c r="C16" s="6">
        <v>16</v>
      </c>
      <c r="D16" s="6">
        <v>7</v>
      </c>
      <c r="E16" s="6">
        <v>29</v>
      </c>
      <c r="F16" s="6">
        <v>20</v>
      </c>
      <c r="G16" s="6">
        <v>30</v>
      </c>
      <c r="H16" s="6">
        <v>32</v>
      </c>
      <c r="I16" s="6">
        <v>6</v>
      </c>
      <c r="J16" s="6">
        <v>7</v>
      </c>
      <c r="K16" s="6">
        <v>21</v>
      </c>
      <c r="L16" s="6">
        <v>11</v>
      </c>
      <c r="M16" s="6">
        <v>20</v>
      </c>
      <c r="N16" s="6">
        <v>8</v>
      </c>
      <c r="O16" s="7">
        <f>SUM(B16:N16)</f>
        <v>220</v>
      </c>
    </row>
    <row r="17" spans="1:15" x14ac:dyDescent="0.25">
      <c r="A17" s="5" t="s">
        <v>18</v>
      </c>
      <c r="B17" s="6">
        <v>3</v>
      </c>
      <c r="C17" s="6">
        <v>2</v>
      </c>
      <c r="D17" s="6">
        <v>1</v>
      </c>
      <c r="E17" s="6">
        <v>5</v>
      </c>
      <c r="F17" s="6">
        <v>5</v>
      </c>
      <c r="G17" s="6">
        <v>6</v>
      </c>
      <c r="H17" s="6">
        <v>10</v>
      </c>
      <c r="I17" s="6">
        <v>3</v>
      </c>
      <c r="J17" s="6">
        <v>0</v>
      </c>
      <c r="K17" s="6">
        <v>6</v>
      </c>
      <c r="L17" s="6">
        <v>1</v>
      </c>
      <c r="M17" s="6">
        <v>7</v>
      </c>
      <c r="N17" s="6">
        <v>6</v>
      </c>
      <c r="O17" s="7">
        <f>SUM(B17:N17)</f>
        <v>55</v>
      </c>
    </row>
    <row r="18" spans="1:15" x14ac:dyDescent="0.25">
      <c r="A18" s="5" t="s">
        <v>19</v>
      </c>
      <c r="B18" s="6">
        <v>2</v>
      </c>
      <c r="C18" s="6">
        <v>1</v>
      </c>
      <c r="D18" s="6">
        <v>1</v>
      </c>
      <c r="E18" s="6">
        <v>4</v>
      </c>
      <c r="F18" s="6">
        <v>3</v>
      </c>
      <c r="G18" s="6">
        <v>2</v>
      </c>
      <c r="H18" s="6">
        <v>2</v>
      </c>
      <c r="I18" s="6">
        <v>2</v>
      </c>
      <c r="J18" s="6">
        <v>1</v>
      </c>
      <c r="K18" s="6">
        <v>4</v>
      </c>
      <c r="L18" s="6">
        <v>2</v>
      </c>
      <c r="M18" s="6">
        <v>0</v>
      </c>
      <c r="N18" s="6">
        <v>1</v>
      </c>
      <c r="O18" s="7">
        <f>SUM(B18:N18)</f>
        <v>25</v>
      </c>
    </row>
    <row r="19" spans="1:15" x14ac:dyDescent="0.25">
      <c r="A19" s="5" t="s">
        <v>20</v>
      </c>
      <c r="B19" s="6">
        <v>1</v>
      </c>
      <c r="C19" s="6">
        <v>2</v>
      </c>
      <c r="D19" s="6">
        <v>1</v>
      </c>
      <c r="E19" s="6">
        <v>3</v>
      </c>
      <c r="F19" s="6">
        <v>0</v>
      </c>
      <c r="G19" s="6">
        <v>7</v>
      </c>
      <c r="H19" s="6">
        <v>3</v>
      </c>
      <c r="I19" s="6">
        <v>0</v>
      </c>
      <c r="J19" s="6">
        <v>2</v>
      </c>
      <c r="K19" s="6">
        <v>2</v>
      </c>
      <c r="L19" s="6">
        <v>0</v>
      </c>
      <c r="M19" s="6">
        <v>0</v>
      </c>
      <c r="N19" s="6">
        <v>0</v>
      </c>
      <c r="O19" s="7">
        <f>SUM(B19:N19)</f>
        <v>21</v>
      </c>
    </row>
    <row r="20" spans="1:15" x14ac:dyDescent="0.25">
      <c r="A20" s="5" t="s">
        <v>21</v>
      </c>
      <c r="B20" s="6">
        <v>0</v>
      </c>
      <c r="C20" s="6">
        <v>0</v>
      </c>
      <c r="D20" s="6">
        <v>1</v>
      </c>
      <c r="E20" s="6">
        <v>0</v>
      </c>
      <c r="F20" s="6">
        <v>0</v>
      </c>
      <c r="G20" s="6">
        <v>1</v>
      </c>
      <c r="H20" s="6">
        <v>2</v>
      </c>
      <c r="I20" s="6">
        <v>0</v>
      </c>
      <c r="J20" s="6">
        <v>4</v>
      </c>
      <c r="K20" s="6">
        <v>0</v>
      </c>
      <c r="L20" s="6">
        <v>0</v>
      </c>
      <c r="M20" s="6">
        <v>0</v>
      </c>
      <c r="N20" s="6">
        <v>4</v>
      </c>
      <c r="O20" s="7">
        <f>SUM(B20:N20)</f>
        <v>12</v>
      </c>
    </row>
    <row r="23" spans="1:15" x14ac:dyDescent="0.25">
      <c r="A23" s="19" t="s">
        <v>37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25">
      <c r="A24" s="1" t="s">
        <v>1</v>
      </c>
      <c r="B24" s="2">
        <v>43238</v>
      </c>
      <c r="C24" s="2">
        <v>43269</v>
      </c>
      <c r="D24" s="2">
        <v>43299</v>
      </c>
      <c r="E24" s="2">
        <v>43330</v>
      </c>
      <c r="F24" s="2">
        <v>43361</v>
      </c>
      <c r="G24" s="2">
        <v>43391</v>
      </c>
      <c r="H24" s="2">
        <v>43422</v>
      </c>
      <c r="I24" s="2">
        <v>43452</v>
      </c>
      <c r="J24" s="2">
        <v>43484</v>
      </c>
      <c r="K24" s="2">
        <v>43515</v>
      </c>
      <c r="L24" s="2">
        <v>43543</v>
      </c>
      <c r="M24" s="2">
        <v>43574</v>
      </c>
      <c r="N24" s="2">
        <v>43604</v>
      </c>
      <c r="O24" s="1" t="s">
        <v>4</v>
      </c>
    </row>
    <row r="25" spans="1:1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5" t="s">
        <v>6</v>
      </c>
      <c r="B26" s="6">
        <v>743</v>
      </c>
      <c r="C26" s="6">
        <v>575</v>
      </c>
      <c r="D26" s="6">
        <v>415</v>
      </c>
      <c r="E26" s="6">
        <v>863</v>
      </c>
      <c r="F26" s="6">
        <v>431</v>
      </c>
      <c r="G26" s="6">
        <v>529</v>
      </c>
      <c r="H26" s="6">
        <v>565</v>
      </c>
      <c r="I26" s="6">
        <v>290</v>
      </c>
      <c r="J26" s="6">
        <v>357</v>
      </c>
      <c r="K26" s="6">
        <v>633</v>
      </c>
      <c r="L26" s="6">
        <v>573</v>
      </c>
      <c r="M26" s="6">
        <v>556</v>
      </c>
      <c r="N26" s="6">
        <v>707</v>
      </c>
      <c r="O26" s="7">
        <f t="shared" ref="O26:O36" si="1">SUM(B26:N26)</f>
        <v>7237</v>
      </c>
    </row>
    <row r="27" spans="1:15" x14ac:dyDescent="0.25">
      <c r="A27" s="5" t="s">
        <v>7</v>
      </c>
      <c r="B27" s="6">
        <v>43</v>
      </c>
      <c r="C27" s="6">
        <v>41</v>
      </c>
      <c r="D27" s="6">
        <v>33</v>
      </c>
      <c r="E27" s="6">
        <v>40</v>
      </c>
      <c r="F27" s="6">
        <v>39</v>
      </c>
      <c r="G27" s="6">
        <v>3</v>
      </c>
      <c r="H27" s="6">
        <v>16</v>
      </c>
      <c r="I27" s="6">
        <v>27</v>
      </c>
      <c r="J27" s="6">
        <v>13</v>
      </c>
      <c r="K27" s="6">
        <v>14</v>
      </c>
      <c r="L27" s="6">
        <v>24</v>
      </c>
      <c r="M27" s="6">
        <v>17</v>
      </c>
      <c r="N27" s="6">
        <v>18</v>
      </c>
      <c r="O27" s="7">
        <f t="shared" si="1"/>
        <v>328</v>
      </c>
    </row>
    <row r="28" spans="1:15" x14ac:dyDescent="0.25">
      <c r="A28" s="5" t="s">
        <v>8</v>
      </c>
      <c r="B28" s="6">
        <v>4</v>
      </c>
      <c r="C28" s="6">
        <v>2</v>
      </c>
      <c r="D28" s="6">
        <v>2</v>
      </c>
      <c r="E28" s="6">
        <v>3</v>
      </c>
      <c r="F28" s="6">
        <v>0</v>
      </c>
      <c r="G28" s="6">
        <v>1</v>
      </c>
      <c r="H28" s="6">
        <v>2</v>
      </c>
      <c r="I28" s="6">
        <v>2</v>
      </c>
      <c r="J28" s="6">
        <v>3</v>
      </c>
      <c r="K28" s="6">
        <v>6</v>
      </c>
      <c r="L28" s="6">
        <v>6</v>
      </c>
      <c r="M28" s="6">
        <v>6</v>
      </c>
      <c r="N28" s="6">
        <v>5</v>
      </c>
      <c r="O28" s="7">
        <f t="shared" si="1"/>
        <v>42</v>
      </c>
    </row>
    <row r="29" spans="1:15" x14ac:dyDescent="0.25">
      <c r="A29" s="5" t="s">
        <v>9</v>
      </c>
      <c r="B29" s="6">
        <v>21</v>
      </c>
      <c r="C29" s="6">
        <v>22</v>
      </c>
      <c r="D29" s="6">
        <v>22</v>
      </c>
      <c r="E29" s="6">
        <v>31</v>
      </c>
      <c r="F29" s="6">
        <v>26</v>
      </c>
      <c r="G29" s="6">
        <v>14</v>
      </c>
      <c r="H29" s="6">
        <v>24</v>
      </c>
      <c r="I29" s="6">
        <v>12</v>
      </c>
      <c r="J29" s="6">
        <v>29</v>
      </c>
      <c r="K29" s="6">
        <v>28</v>
      </c>
      <c r="L29" s="6">
        <v>46</v>
      </c>
      <c r="M29" s="6">
        <v>38</v>
      </c>
      <c r="N29" s="6">
        <v>51</v>
      </c>
      <c r="O29" s="7">
        <f t="shared" si="1"/>
        <v>364</v>
      </c>
    </row>
    <row r="30" spans="1:15" x14ac:dyDescent="0.25">
      <c r="A30" s="5" t="s">
        <v>10</v>
      </c>
      <c r="B30" s="6">
        <v>12</v>
      </c>
      <c r="C30" s="6">
        <v>12</v>
      </c>
      <c r="D30" s="6">
        <v>9</v>
      </c>
      <c r="E30" s="6">
        <v>4</v>
      </c>
      <c r="F30" s="6">
        <v>9</v>
      </c>
      <c r="G30" s="6">
        <v>7</v>
      </c>
      <c r="H30" s="6">
        <v>13</v>
      </c>
      <c r="I30" s="6">
        <v>5</v>
      </c>
      <c r="J30" s="6">
        <v>12</v>
      </c>
      <c r="K30" s="6">
        <v>17</v>
      </c>
      <c r="L30" s="6">
        <v>19</v>
      </c>
      <c r="M30" s="6">
        <v>23</v>
      </c>
      <c r="N30" s="6">
        <v>31</v>
      </c>
      <c r="O30" s="7">
        <f t="shared" si="1"/>
        <v>173</v>
      </c>
    </row>
    <row r="31" spans="1:15" x14ac:dyDescent="0.25">
      <c r="A31" s="5" t="s">
        <v>11</v>
      </c>
      <c r="B31" s="6">
        <v>4</v>
      </c>
      <c r="C31" s="6">
        <v>4</v>
      </c>
      <c r="D31" s="6">
        <v>6</v>
      </c>
      <c r="E31" s="6">
        <v>5</v>
      </c>
      <c r="F31" s="6">
        <v>4</v>
      </c>
      <c r="G31" s="6">
        <v>8</v>
      </c>
      <c r="H31" s="6">
        <v>5</v>
      </c>
      <c r="I31" s="6">
        <v>4</v>
      </c>
      <c r="J31" s="6">
        <v>14</v>
      </c>
      <c r="K31" s="6">
        <v>20</v>
      </c>
      <c r="L31" s="6">
        <v>18</v>
      </c>
      <c r="M31" s="6">
        <v>14</v>
      </c>
      <c r="N31" s="6">
        <v>13</v>
      </c>
      <c r="O31" s="7">
        <f t="shared" si="1"/>
        <v>119</v>
      </c>
    </row>
    <row r="32" spans="1:15" x14ac:dyDescent="0.25">
      <c r="A32" s="5" t="s">
        <v>12</v>
      </c>
      <c r="B32" s="6">
        <v>6</v>
      </c>
      <c r="C32" s="6">
        <v>6</v>
      </c>
      <c r="D32" s="6">
        <v>9</v>
      </c>
      <c r="E32" s="6">
        <v>10</v>
      </c>
      <c r="F32" s="6">
        <v>6</v>
      </c>
      <c r="G32" s="6">
        <v>11</v>
      </c>
      <c r="H32" s="6">
        <v>8</v>
      </c>
      <c r="I32" s="6">
        <v>8</v>
      </c>
      <c r="J32" s="6">
        <v>15</v>
      </c>
      <c r="K32" s="6">
        <v>11</v>
      </c>
      <c r="L32" s="6">
        <v>16</v>
      </c>
      <c r="M32" s="6">
        <v>13</v>
      </c>
      <c r="N32" s="6">
        <v>8</v>
      </c>
      <c r="O32" s="7">
        <f t="shared" si="1"/>
        <v>127</v>
      </c>
    </row>
    <row r="33" spans="1:15" x14ac:dyDescent="0.25">
      <c r="A33" s="5" t="s">
        <v>13</v>
      </c>
      <c r="B33" s="6">
        <v>1</v>
      </c>
      <c r="C33" s="6">
        <v>0</v>
      </c>
      <c r="D33" s="6">
        <v>3</v>
      </c>
      <c r="E33" s="6">
        <v>3</v>
      </c>
      <c r="F33" s="6">
        <v>4</v>
      </c>
      <c r="G33" s="6">
        <v>1</v>
      </c>
      <c r="H33" s="6">
        <v>6</v>
      </c>
      <c r="I33" s="6">
        <v>4</v>
      </c>
      <c r="J33" s="6">
        <v>6</v>
      </c>
      <c r="K33" s="6">
        <v>7</v>
      </c>
      <c r="L33" s="6">
        <v>6</v>
      </c>
      <c r="M33" s="6">
        <v>10</v>
      </c>
      <c r="N33" s="6">
        <v>0</v>
      </c>
      <c r="O33" s="7">
        <f t="shared" si="1"/>
        <v>51</v>
      </c>
    </row>
    <row r="34" spans="1:15" x14ac:dyDescent="0.25">
      <c r="A34" s="5" t="s">
        <v>14</v>
      </c>
      <c r="B34" s="6">
        <v>537</v>
      </c>
      <c r="C34" s="6">
        <v>473</v>
      </c>
      <c r="D34" s="6">
        <v>565</v>
      </c>
      <c r="E34" s="6">
        <v>625</v>
      </c>
      <c r="F34" s="6">
        <v>155</v>
      </c>
      <c r="G34" s="6">
        <v>233</v>
      </c>
      <c r="H34" s="6">
        <v>259</v>
      </c>
      <c r="I34" s="6">
        <v>261</v>
      </c>
      <c r="J34" s="6">
        <v>973</v>
      </c>
      <c r="K34" s="6">
        <v>542</v>
      </c>
      <c r="L34" s="6">
        <v>376</v>
      </c>
      <c r="M34" s="6">
        <v>454</v>
      </c>
      <c r="N34" s="6">
        <v>691</v>
      </c>
      <c r="O34" s="7">
        <f t="shared" si="1"/>
        <v>6144</v>
      </c>
    </row>
    <row r="35" spans="1:15" x14ac:dyDescent="0.25">
      <c r="A35" s="5" t="s">
        <v>15</v>
      </c>
      <c r="B35" s="6">
        <v>6</v>
      </c>
      <c r="C35" s="6">
        <v>5</v>
      </c>
      <c r="D35" s="6">
        <v>40</v>
      </c>
      <c r="E35" s="6">
        <v>69</v>
      </c>
      <c r="F35" s="6">
        <v>6</v>
      </c>
      <c r="G35" s="6">
        <v>10</v>
      </c>
      <c r="H35" s="6">
        <v>8</v>
      </c>
      <c r="I35" s="6">
        <v>7</v>
      </c>
      <c r="J35" s="6">
        <v>8</v>
      </c>
      <c r="K35" s="6">
        <v>11</v>
      </c>
      <c r="L35" s="6">
        <v>8</v>
      </c>
      <c r="M35" s="6">
        <v>2</v>
      </c>
      <c r="N35" s="6">
        <v>3</v>
      </c>
      <c r="O35" s="7">
        <f t="shared" si="1"/>
        <v>183</v>
      </c>
    </row>
    <row r="36" spans="1:15" x14ac:dyDescent="0.25">
      <c r="A36" s="5" t="s">
        <v>16</v>
      </c>
      <c r="B36" s="6">
        <v>0</v>
      </c>
      <c r="C36" s="6">
        <v>1</v>
      </c>
      <c r="D36" s="6">
        <v>2</v>
      </c>
      <c r="E36" s="6">
        <v>2</v>
      </c>
      <c r="F36" s="6">
        <v>0</v>
      </c>
      <c r="G36" s="6">
        <v>1</v>
      </c>
      <c r="H36" s="6">
        <v>4</v>
      </c>
      <c r="I36" s="6">
        <v>3</v>
      </c>
      <c r="J36" s="6">
        <v>7</v>
      </c>
      <c r="K36" s="6">
        <v>4</v>
      </c>
      <c r="L36" s="6">
        <v>6</v>
      </c>
      <c r="M36" s="6">
        <v>4</v>
      </c>
      <c r="N36" s="6">
        <v>5</v>
      </c>
      <c r="O36" s="7">
        <f t="shared" si="1"/>
        <v>39</v>
      </c>
    </row>
    <row r="37" spans="1:15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1:15" x14ac:dyDescent="0.25">
      <c r="A38" s="5" t="s">
        <v>17</v>
      </c>
      <c r="B38" s="6">
        <v>16</v>
      </c>
      <c r="C38" s="6">
        <v>18</v>
      </c>
      <c r="D38" s="6">
        <v>22</v>
      </c>
      <c r="E38" s="6">
        <v>26</v>
      </c>
      <c r="F38" s="6">
        <v>23</v>
      </c>
      <c r="G38" s="6">
        <v>32</v>
      </c>
      <c r="H38" s="6">
        <v>30</v>
      </c>
      <c r="I38" s="6">
        <v>9</v>
      </c>
      <c r="J38" s="6">
        <v>5</v>
      </c>
      <c r="K38" s="6">
        <v>21</v>
      </c>
      <c r="L38" s="6">
        <v>14</v>
      </c>
      <c r="M38" s="6">
        <v>21</v>
      </c>
      <c r="N38" s="6">
        <v>7</v>
      </c>
      <c r="O38" s="7">
        <f>SUM(B38:N38)</f>
        <v>244</v>
      </c>
    </row>
    <row r="39" spans="1:15" x14ac:dyDescent="0.25">
      <c r="A39" s="5" t="s">
        <v>18</v>
      </c>
      <c r="B39" s="6">
        <v>5</v>
      </c>
      <c r="C39" s="6">
        <v>2</v>
      </c>
      <c r="D39" s="6">
        <v>1</v>
      </c>
      <c r="E39" s="6">
        <v>4</v>
      </c>
      <c r="F39" s="6">
        <v>7</v>
      </c>
      <c r="G39" s="6">
        <v>6</v>
      </c>
      <c r="H39" s="6">
        <v>10</v>
      </c>
      <c r="I39" s="6">
        <v>3</v>
      </c>
      <c r="J39" s="6">
        <v>0</v>
      </c>
      <c r="K39" s="6">
        <v>6</v>
      </c>
      <c r="L39" s="6">
        <v>1</v>
      </c>
      <c r="M39" s="6">
        <v>6</v>
      </c>
      <c r="N39" s="6">
        <v>5</v>
      </c>
      <c r="O39" s="7">
        <f>SUM(B39:N39)</f>
        <v>56</v>
      </c>
    </row>
    <row r="40" spans="1:15" x14ac:dyDescent="0.25">
      <c r="A40" s="5" t="s">
        <v>19</v>
      </c>
      <c r="B40" s="6">
        <v>3</v>
      </c>
      <c r="C40" s="6">
        <v>2</v>
      </c>
      <c r="D40" s="6">
        <v>0</v>
      </c>
      <c r="E40" s="6">
        <v>4</v>
      </c>
      <c r="F40" s="6">
        <v>6</v>
      </c>
      <c r="G40" s="6">
        <v>2</v>
      </c>
      <c r="H40" s="6">
        <v>2</v>
      </c>
      <c r="I40" s="6">
        <v>2</v>
      </c>
      <c r="J40" s="6">
        <v>1</v>
      </c>
      <c r="K40" s="6">
        <v>4</v>
      </c>
      <c r="L40" s="6">
        <v>2</v>
      </c>
      <c r="M40" s="6">
        <v>0</v>
      </c>
      <c r="N40" s="6">
        <v>0</v>
      </c>
      <c r="O40" s="7">
        <f>SUM(B40:N40)</f>
        <v>28</v>
      </c>
    </row>
    <row r="41" spans="1:15" x14ac:dyDescent="0.25">
      <c r="A41" s="5" t="s">
        <v>20</v>
      </c>
      <c r="B41" s="6">
        <v>2</v>
      </c>
      <c r="C41" s="6">
        <v>1</v>
      </c>
      <c r="D41" s="6">
        <v>0</v>
      </c>
      <c r="E41" s="6">
        <v>2</v>
      </c>
      <c r="F41" s="6">
        <v>2</v>
      </c>
      <c r="G41" s="6">
        <v>7</v>
      </c>
      <c r="H41" s="6">
        <v>2</v>
      </c>
      <c r="I41" s="6">
        <v>0</v>
      </c>
      <c r="J41" s="6">
        <v>2</v>
      </c>
      <c r="K41" s="6">
        <v>2</v>
      </c>
      <c r="L41" s="6">
        <v>0</v>
      </c>
      <c r="M41" s="6">
        <v>1</v>
      </c>
      <c r="N41" s="6">
        <v>0</v>
      </c>
      <c r="O41" s="7">
        <f>SUM(B41:N41)</f>
        <v>21</v>
      </c>
    </row>
    <row r="42" spans="1:15" x14ac:dyDescent="0.25">
      <c r="A42" s="5" t="s">
        <v>21</v>
      </c>
      <c r="B42" s="6">
        <v>0</v>
      </c>
      <c r="C42" s="6">
        <v>0</v>
      </c>
      <c r="D42" s="6">
        <v>1</v>
      </c>
      <c r="E42" s="6">
        <v>1</v>
      </c>
      <c r="F42" s="6">
        <v>0</v>
      </c>
      <c r="G42" s="6">
        <v>0</v>
      </c>
      <c r="H42" s="6">
        <v>1</v>
      </c>
      <c r="I42" s="6">
        <v>5</v>
      </c>
      <c r="J42" s="6">
        <v>3</v>
      </c>
      <c r="K42" s="6">
        <v>0</v>
      </c>
      <c r="L42" s="6">
        <v>0</v>
      </c>
      <c r="M42" s="6">
        <v>2</v>
      </c>
      <c r="N42" s="6">
        <v>3</v>
      </c>
      <c r="O42" s="7">
        <f>SUM(B42:N42)</f>
        <v>16</v>
      </c>
    </row>
  </sheetData>
  <mergeCells count="2">
    <mergeCell ref="A1:O1"/>
    <mergeCell ref="A23:O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Numbers</vt:lpstr>
      <vt:lpstr>Ticket Details</vt:lpstr>
      <vt:lpstr>Year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Hess</dc:creator>
  <cp:lastModifiedBy>Justin Hess</cp:lastModifiedBy>
  <dcterms:created xsi:type="dcterms:W3CDTF">2018-11-01T22:16:32Z</dcterms:created>
  <dcterms:modified xsi:type="dcterms:W3CDTF">2019-06-05T16:26:54Z</dcterms:modified>
</cp:coreProperties>
</file>